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arketing\Content &amp; Offers\Construction\Contract Profit Fade Analysis Template\"/>
    </mc:Choice>
  </mc:AlternateContent>
  <bookViews>
    <workbookView xWindow="0" yWindow="0" windowWidth="19200" windowHeight="1164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W28" i="1"/>
  <c r="M28" i="1"/>
  <c r="K28" i="1"/>
  <c r="E28" i="1"/>
  <c r="C28" i="1"/>
  <c r="AA26" i="1"/>
  <c r="AC26" i="1" s="1"/>
  <c r="O26" i="1"/>
  <c r="Q26" i="1" s="1"/>
  <c r="G26" i="1"/>
  <c r="I26" i="1" s="1"/>
  <c r="AA25" i="1"/>
  <c r="AC25" i="1" s="1"/>
  <c r="O25" i="1"/>
  <c r="Q25" i="1" s="1"/>
  <c r="G25" i="1"/>
  <c r="I25" i="1" s="1"/>
  <c r="AA24" i="1"/>
  <c r="AC24" i="1" s="1"/>
  <c r="O24" i="1"/>
  <c r="Q24" i="1" s="1"/>
  <c r="G24" i="1"/>
  <c r="I24" i="1" s="1"/>
  <c r="AA23" i="1"/>
  <c r="AC23" i="1" s="1"/>
  <c r="O23" i="1"/>
  <c r="Q23" i="1" s="1"/>
  <c r="G23" i="1"/>
  <c r="I23" i="1" s="1"/>
  <c r="AA22" i="1"/>
  <c r="AC22" i="1" s="1"/>
  <c r="O22" i="1"/>
  <c r="Q22" i="1" s="1"/>
  <c r="G22" i="1"/>
  <c r="I22" i="1" s="1"/>
  <c r="AA21" i="1"/>
  <c r="AC21" i="1" s="1"/>
  <c r="O21" i="1"/>
  <c r="Q21" i="1" s="1"/>
  <c r="G21" i="1"/>
  <c r="I21" i="1" s="1"/>
  <c r="AA20" i="1"/>
  <c r="AC20" i="1" s="1"/>
  <c r="O20" i="1"/>
  <c r="Q20" i="1" s="1"/>
  <c r="G20" i="1"/>
  <c r="I20" i="1" s="1"/>
  <c r="AA19" i="1"/>
  <c r="AC19" i="1" s="1"/>
  <c r="O19" i="1"/>
  <c r="Q19" i="1" s="1"/>
  <c r="G19" i="1"/>
  <c r="I19" i="1" s="1"/>
  <c r="AA18" i="1"/>
  <c r="AC18" i="1" s="1"/>
  <c r="O18" i="1"/>
  <c r="Q18" i="1" s="1"/>
  <c r="G18" i="1"/>
  <c r="I18" i="1" s="1"/>
  <c r="AA17" i="1"/>
  <c r="AC17" i="1" s="1"/>
  <c r="O17" i="1"/>
  <c r="Q17" i="1" s="1"/>
  <c r="G17" i="1"/>
  <c r="I17" i="1" s="1"/>
  <c r="AA16" i="1"/>
  <c r="AC16" i="1" s="1"/>
  <c r="O16" i="1"/>
  <c r="Q16" i="1" s="1"/>
  <c r="G16" i="1"/>
  <c r="I16" i="1" s="1"/>
  <c r="AA15" i="1"/>
  <c r="AC15" i="1" s="1"/>
  <c r="O15" i="1"/>
  <c r="Q15" i="1" s="1"/>
  <c r="G15" i="1"/>
  <c r="I15" i="1" s="1"/>
  <c r="AA14" i="1"/>
  <c r="AC14" i="1" s="1"/>
  <c r="O14" i="1"/>
  <c r="Q14" i="1" s="1"/>
  <c r="G14" i="1"/>
  <c r="I14" i="1" s="1"/>
  <c r="AA13" i="1"/>
  <c r="O13" i="1"/>
  <c r="Q13" i="1" s="1"/>
  <c r="G13" i="1"/>
  <c r="I13" i="1" s="1"/>
  <c r="S16" i="1" l="1"/>
  <c r="U16" i="1" s="1"/>
  <c r="S20" i="1"/>
  <c r="U20" i="1" s="1"/>
  <c r="S14" i="1"/>
  <c r="U14" i="1" s="1"/>
  <c r="S18" i="1"/>
  <c r="U18" i="1" s="1"/>
  <c r="S22" i="1"/>
  <c r="U22" i="1" s="1"/>
  <c r="S26" i="1"/>
  <c r="U26" i="1" s="1"/>
  <c r="AA28" i="1"/>
  <c r="AC28" i="1" s="1"/>
  <c r="S24" i="1"/>
  <c r="U24" i="1" s="1"/>
  <c r="AG15" i="1"/>
  <c r="AK15" i="1" s="1"/>
  <c r="AE15" i="1"/>
  <c r="AI15" i="1" s="1"/>
  <c r="AG19" i="1"/>
  <c r="AK19" i="1" s="1"/>
  <c r="AE19" i="1"/>
  <c r="AI19" i="1" s="1"/>
  <c r="AG23" i="1"/>
  <c r="AK23" i="1" s="1"/>
  <c r="AE23" i="1"/>
  <c r="AI23" i="1" s="1"/>
  <c r="S13" i="1"/>
  <c r="U13" i="1" s="1"/>
  <c r="AG14" i="1"/>
  <c r="AK14" i="1" s="1"/>
  <c r="AE14" i="1"/>
  <c r="AI14" i="1" s="1"/>
  <c r="S17" i="1"/>
  <c r="U17" i="1" s="1"/>
  <c r="AG18" i="1"/>
  <c r="AK18" i="1" s="1"/>
  <c r="AE18" i="1"/>
  <c r="AI18" i="1" s="1"/>
  <c r="S21" i="1"/>
  <c r="U21" i="1" s="1"/>
  <c r="AG22" i="1"/>
  <c r="AK22" i="1" s="1"/>
  <c r="AE22" i="1"/>
  <c r="AI22" i="1" s="1"/>
  <c r="S25" i="1"/>
  <c r="U25" i="1" s="1"/>
  <c r="AG26" i="1"/>
  <c r="AK26" i="1" s="1"/>
  <c r="AE26" i="1"/>
  <c r="AI26" i="1" s="1"/>
  <c r="AG17" i="1"/>
  <c r="AK17" i="1" s="1"/>
  <c r="AE17" i="1"/>
  <c r="AI17" i="1" s="1"/>
  <c r="AG21" i="1"/>
  <c r="AK21" i="1" s="1"/>
  <c r="AE21" i="1"/>
  <c r="AI21" i="1" s="1"/>
  <c r="AG25" i="1"/>
  <c r="AK25" i="1" s="1"/>
  <c r="AE25" i="1"/>
  <c r="AI25" i="1" s="1"/>
  <c r="S15" i="1"/>
  <c r="U15" i="1" s="1"/>
  <c r="AG16" i="1"/>
  <c r="AK16" i="1" s="1"/>
  <c r="AE16" i="1"/>
  <c r="AI16" i="1" s="1"/>
  <c r="S19" i="1"/>
  <c r="U19" i="1" s="1"/>
  <c r="AG20" i="1"/>
  <c r="AK20" i="1" s="1"/>
  <c r="AE20" i="1"/>
  <c r="AI20" i="1" s="1"/>
  <c r="S23" i="1"/>
  <c r="U23" i="1" s="1"/>
  <c r="AG24" i="1"/>
  <c r="AK24" i="1" s="1"/>
  <c r="AE24" i="1"/>
  <c r="AI24" i="1" s="1"/>
  <c r="G28" i="1"/>
  <c r="I28" i="1" s="1"/>
  <c r="O28" i="1"/>
  <c r="Q28" i="1" s="1"/>
  <c r="AC13" i="1"/>
  <c r="AG28" i="1" l="1"/>
  <c r="AK28" i="1" s="1"/>
  <c r="S28" i="1"/>
  <c r="U28" i="1" s="1"/>
  <c r="AE28" i="1"/>
  <c r="AI28" i="1" s="1"/>
  <c r="AG13" i="1"/>
  <c r="AK13" i="1" s="1"/>
  <c r="AE13" i="1"/>
  <c r="AI13" i="1" s="1"/>
</calcChain>
</file>

<file path=xl/sharedStrings.xml><?xml version="1.0" encoding="utf-8"?>
<sst xmlns="http://schemas.openxmlformats.org/spreadsheetml/2006/main" count="112" uniqueCount="56">
  <si>
    <t>ABC COMPANY</t>
  </si>
  <si>
    <t>PROFIT FADE ANALYSIS</t>
  </si>
  <si>
    <t>DECEMBER 31, 2013</t>
  </si>
  <si>
    <t>Original Contract Estimate</t>
  </si>
  <si>
    <t>Year Ending 12/31/2012</t>
  </si>
  <si>
    <t>Year Ending 12/31/2013</t>
  </si>
  <si>
    <t>Estimated</t>
  </si>
  <si>
    <t xml:space="preserve"> </t>
  </si>
  <si>
    <t>2012 - 2013</t>
  </si>
  <si>
    <t>Est - 2013</t>
  </si>
  <si>
    <t>Contract</t>
  </si>
  <si>
    <t>Total</t>
  </si>
  <si>
    <t>Gross</t>
  </si>
  <si>
    <t>Revenues</t>
  </si>
  <si>
    <t xml:space="preserve">Cost of </t>
  </si>
  <si>
    <t>Profit (Fade)</t>
  </si>
  <si>
    <t>%</t>
  </si>
  <si>
    <t>Name</t>
  </si>
  <si>
    <t>Price</t>
  </si>
  <si>
    <t>Costs</t>
  </si>
  <si>
    <t>Profit</t>
  </si>
  <si>
    <t>Earned</t>
  </si>
  <si>
    <t>Gain</t>
  </si>
  <si>
    <t>Change</t>
  </si>
  <si>
    <t>Contract 1</t>
  </si>
  <si>
    <t>Contract 2</t>
  </si>
  <si>
    <t>Contract 3</t>
  </si>
  <si>
    <t>Contract 4</t>
  </si>
  <si>
    <t>Contract 5</t>
  </si>
  <si>
    <t>Contract 6</t>
  </si>
  <si>
    <t>Contract 7</t>
  </si>
  <si>
    <t>Contract 8</t>
  </si>
  <si>
    <t>Contract 9</t>
  </si>
  <si>
    <t>Contract 10</t>
  </si>
  <si>
    <t>Contract 11</t>
  </si>
  <si>
    <t>Contract 12</t>
  </si>
  <si>
    <t>Contract 13</t>
  </si>
  <si>
    <t>Contract 14</t>
  </si>
  <si>
    <t>(A)</t>
  </si>
  <si>
    <t>(B)</t>
  </si>
  <si>
    <t>(C)</t>
  </si>
  <si>
    <t>(D)</t>
  </si>
  <si>
    <t>(E)</t>
  </si>
  <si>
    <t>(F)</t>
  </si>
  <si>
    <t>(G)</t>
  </si>
  <si>
    <t>Enter the total amount of the contract including change orders, or the amount of revenues earned on that contract to date.</t>
  </si>
  <si>
    <t>Enter the total estimated costs of the contract, including change orders, or total costs on that contract to date.</t>
  </si>
  <si>
    <t>This is a formula, no entry is required.</t>
  </si>
  <si>
    <t>Enter the total amount of revenues earned on that contract to date.</t>
  </si>
  <si>
    <t>Enter the total costs incurred on the contract, including change orders to date.</t>
  </si>
  <si>
    <t>This is a formula, no entry is required, fade is compared from the prior year.</t>
  </si>
  <si>
    <t>This is a formula, no entry is required, fade is compared from the inception of the contract if it covered multiple years.</t>
  </si>
  <si>
    <t>(D) &amp; (E)</t>
  </si>
  <si>
    <t>These amounts should come from a properly completed WIP schedule and should not simply be amounts billed for revenue.</t>
  </si>
  <si>
    <t>The blue shaded cells are the cells that have formulas, do not enter data into these cells</t>
  </si>
  <si>
    <t>The gray shaded cells are the ONLY cells you need to enter date 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</si>
</sst>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 applyProtection="1">
      <protection locked="0"/>
    </xf>
    <xf numFmtId="164" fontId="3" fillId="0" borderId="0" xfId="0" applyNumberFormat="1" applyFont="1" applyAlignment="1" applyProtection="1">
      <protection locked="0"/>
    </xf>
    <xf numFmtId="164" fontId="3" fillId="0" borderId="0" xfId="0" quotePrefix="1" applyNumberFormat="1" applyFont="1" applyAlignment="1" applyProtection="1">
      <protection locked="0"/>
    </xf>
    <xf numFmtId="164" fontId="3" fillId="0" borderId="0" xfId="0" applyNumberFormat="1" applyFont="1" applyAlignment="1" applyProtection="1">
      <alignment horizontal="fill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5" fontId="3" fillId="0" borderId="0" xfId="1" applyNumberFormat="1" applyFont="1" applyAlignment="1" applyProtection="1">
      <alignment horizontal="fill"/>
      <protection locked="0"/>
    </xf>
    <xf numFmtId="165" fontId="3" fillId="0" borderId="0" xfId="1" applyNumberFormat="1" applyFont="1" applyBorder="1" applyAlignment="1" applyProtection="1">
      <alignment horizontal="fill"/>
      <protection locked="0"/>
    </xf>
    <xf numFmtId="165" fontId="3" fillId="0" borderId="0" xfId="1" applyNumberFormat="1" applyFont="1" applyFill="1" applyAlignment="1" applyProtection="1">
      <alignment horizontal="fill"/>
      <protection locked="0"/>
    </xf>
    <xf numFmtId="0" fontId="3" fillId="0" borderId="0" xfId="0" applyFont="1" applyProtection="1">
      <protection locked="0"/>
    </xf>
    <xf numFmtId="165" fontId="3" fillId="0" borderId="0" xfId="1" applyNumberFormat="1" applyFont="1" applyFill="1" applyBorder="1" applyAlignment="1" applyProtection="1">
      <alignment horizontal="fill"/>
      <protection locked="0"/>
    </xf>
    <xf numFmtId="164" fontId="2" fillId="0" borderId="0" xfId="0" applyNumberFormat="1" applyFont="1" applyAlignment="1" applyProtection="1">
      <alignment horizontal="fill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5" fontId="2" fillId="0" borderId="0" xfId="1" applyNumberFormat="1" applyFont="1" applyAlignment="1" applyProtection="1">
      <alignment horizontal="fill"/>
      <protection locked="0"/>
    </xf>
    <xf numFmtId="165" fontId="2" fillId="0" borderId="0" xfId="1" applyNumberFormat="1" applyFont="1" applyBorder="1" applyAlignment="1" applyProtection="1">
      <alignment horizontal="fill"/>
      <protection locked="0"/>
    </xf>
    <xf numFmtId="165" fontId="2" fillId="0" borderId="0" xfId="1" applyNumberFormat="1" applyFont="1" applyFill="1" applyAlignment="1" applyProtection="1">
      <alignment horizontal="fill"/>
      <protection locked="0"/>
    </xf>
    <xf numFmtId="0" fontId="2" fillId="0" borderId="0" xfId="0" applyFont="1" applyProtection="1">
      <protection locked="0"/>
    </xf>
    <xf numFmtId="165" fontId="2" fillId="0" borderId="0" xfId="1" applyNumberFormat="1" applyFont="1" applyFill="1" applyBorder="1" applyAlignment="1" applyProtection="1">
      <alignment horizontal="fill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Font="1" applyBorder="1" applyAlignment="1" applyProtection="1">
      <alignment horizontal="center"/>
      <protection locked="0"/>
    </xf>
    <xf numFmtId="0" fontId="2" fillId="0" borderId="0" xfId="1" applyNumberFormat="1" applyFont="1" applyFill="1" applyAlignment="1" applyProtection="1">
      <alignment horizontal="left"/>
      <protection locked="0"/>
    </xf>
    <xf numFmtId="0" fontId="2" fillId="0" borderId="0" xfId="1" applyNumberFormat="1" applyFont="1" applyProtection="1">
      <protection locked="0"/>
    </xf>
    <xf numFmtId="0" fontId="2" fillId="0" borderId="0" xfId="1" applyNumberFormat="1" applyFont="1" applyBorder="1" applyProtection="1">
      <protection locked="0"/>
    </xf>
    <xf numFmtId="0" fontId="2" fillId="0" borderId="0" xfId="1" applyNumberFormat="1" applyFont="1" applyFill="1" applyBorder="1" applyAlignment="1" applyProtection="1">
      <alignment horizontal="left"/>
      <protection locked="0"/>
    </xf>
    <xf numFmtId="0" fontId="2" fillId="0" borderId="0" xfId="1" applyNumberFormat="1" applyFont="1" applyFill="1" applyAlignment="1" applyProtection="1">
      <alignment horizontal="center"/>
      <protection locked="0"/>
    </xf>
    <xf numFmtId="0" fontId="2" fillId="0" borderId="0" xfId="1" applyNumberFormat="1" applyFont="1" applyBorder="1" applyAlignment="1" applyProtection="1">
      <alignment horizontal="left"/>
      <protection locked="0"/>
    </xf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1" xfId="1" applyNumberFormat="1" applyFont="1" applyBorder="1" applyAlignment="1" applyProtection="1">
      <alignment horizontal="left"/>
      <protection locked="0"/>
    </xf>
    <xf numFmtId="0" fontId="2" fillId="0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65" fontId="3" fillId="0" borderId="0" xfId="1" applyNumberFormat="1" applyFont="1" applyBorder="1" applyAlignment="1" applyProtection="1">
      <alignment horizontal="center"/>
      <protection locked="0"/>
    </xf>
    <xf numFmtId="165" fontId="3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6" fontId="3" fillId="0" borderId="0" xfId="1" applyNumberFormat="1" applyFont="1" applyBorder="1" applyProtection="1">
      <protection locked="0"/>
    </xf>
    <xf numFmtId="166" fontId="3" fillId="0" borderId="0" xfId="0" applyNumberFormat="1" applyFont="1" applyBorder="1" applyProtection="1">
      <protection locked="0"/>
    </xf>
    <xf numFmtId="166" fontId="3" fillId="2" borderId="0" xfId="2" applyNumberFormat="1" applyFont="1" applyFill="1" applyProtection="1"/>
    <xf numFmtId="166" fontId="3" fillId="0" borderId="0" xfId="2" applyNumberFormat="1" applyFont="1" applyFill="1" applyProtection="1"/>
    <xf numFmtId="10" fontId="3" fillId="2" borderId="0" xfId="3" applyNumberFormat="1" applyFont="1" applyFill="1" applyProtection="1"/>
    <xf numFmtId="166" fontId="3" fillId="0" borderId="0" xfId="0" applyNumberFormat="1" applyFont="1" applyProtection="1">
      <protection locked="0"/>
    </xf>
    <xf numFmtId="10" fontId="3" fillId="0" borderId="0" xfId="3" applyNumberFormat="1" applyFont="1" applyFill="1" applyBorder="1" applyProtection="1"/>
    <xf numFmtId="10" fontId="3" fillId="0" borderId="0" xfId="3" applyNumberFormat="1" applyFont="1" applyFill="1" applyProtection="1"/>
    <xf numFmtId="42" fontId="3" fillId="0" borderId="0" xfId="1" applyNumberFormat="1" applyFont="1" applyBorder="1" applyProtection="1">
      <protection locked="0"/>
    </xf>
    <xf numFmtId="41" fontId="3" fillId="0" borderId="0" xfId="0" applyNumberFormat="1" applyFont="1" applyBorder="1" applyProtection="1">
      <protection locked="0"/>
    </xf>
    <xf numFmtId="41" fontId="3" fillId="2" borderId="0" xfId="0" applyNumberFormat="1" applyFont="1" applyFill="1" applyProtection="1"/>
    <xf numFmtId="41" fontId="3" fillId="0" borderId="0" xfId="0" applyNumberFormat="1" applyFont="1" applyFill="1" applyProtection="1"/>
    <xf numFmtId="41" fontId="3" fillId="0" borderId="0" xfId="1" applyNumberFormat="1" applyFont="1" applyBorder="1" applyProtection="1">
      <protection locked="0"/>
    </xf>
    <xf numFmtId="41" fontId="3" fillId="2" borderId="0" xfId="1" applyNumberFormat="1" applyFont="1" applyFill="1" applyProtection="1"/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42" fontId="3" fillId="0" borderId="0" xfId="1" applyNumberFormat="1" applyFont="1" applyFill="1" applyBorder="1" applyProtection="1">
      <protection locked="0"/>
    </xf>
    <xf numFmtId="41" fontId="3" fillId="0" borderId="0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41" fontId="3" fillId="0" borderId="0" xfId="1" applyNumberFormat="1" applyFont="1" applyFill="1" applyBorder="1" applyProtection="1">
      <protection locked="0"/>
    </xf>
    <xf numFmtId="41" fontId="3" fillId="2" borderId="1" xfId="0" applyNumberFormat="1" applyFont="1" applyFill="1" applyBorder="1" applyProtection="1"/>
    <xf numFmtId="41" fontId="3" fillId="0" borderId="0" xfId="0" applyNumberFormat="1" applyFont="1" applyFill="1" applyBorder="1" applyProtection="1"/>
    <xf numFmtId="10" fontId="3" fillId="2" borderId="1" xfId="3" applyNumberFormat="1" applyFont="1" applyFill="1" applyBorder="1" applyProtection="1"/>
    <xf numFmtId="41" fontId="3" fillId="2" borderId="1" xfId="1" applyNumberFormat="1" applyFont="1" applyFill="1" applyBorder="1" applyProtection="1"/>
    <xf numFmtId="41" fontId="3" fillId="2" borderId="0" xfId="0" applyNumberFormat="1" applyFont="1" applyFill="1" applyBorder="1" applyProtection="1"/>
    <xf numFmtId="41" fontId="3" fillId="2" borderId="0" xfId="1" applyNumberFormat="1" applyFont="1" applyFill="1" applyBorder="1" applyProtection="1"/>
    <xf numFmtId="42" fontId="3" fillId="2" borderId="2" xfId="1" applyNumberFormat="1" applyFont="1" applyFill="1" applyBorder="1" applyProtection="1"/>
    <xf numFmtId="42" fontId="3" fillId="0" borderId="0" xfId="1" applyNumberFormat="1" applyFont="1" applyFill="1" applyBorder="1" applyProtection="1"/>
    <xf numFmtId="10" fontId="3" fillId="2" borderId="2" xfId="3" applyNumberFormat="1" applyFont="1" applyFill="1" applyBorder="1" applyProtection="1"/>
    <xf numFmtId="43" fontId="3" fillId="0" borderId="0" xfId="1" applyFont="1" applyProtection="1">
      <protection locked="0"/>
    </xf>
    <xf numFmtId="43" fontId="3" fillId="0" borderId="0" xfId="1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/>
    <xf numFmtId="166" fontId="3" fillId="3" borderId="0" xfId="2" applyNumberFormat="1" applyFont="1" applyFill="1" applyProtection="1">
      <protection locked="0"/>
    </xf>
    <xf numFmtId="41" fontId="3" fillId="3" borderId="0" xfId="0" applyNumberFormat="1" applyFont="1" applyFill="1" applyProtection="1">
      <protection locked="0"/>
    </xf>
    <xf numFmtId="41" fontId="3" fillId="3" borderId="1" xfId="0" applyNumberFormat="1" applyFont="1" applyFill="1" applyBorder="1" applyProtection="1">
      <protection locked="0"/>
    </xf>
    <xf numFmtId="41" fontId="3" fillId="3" borderId="0" xfId="0" applyNumberFormat="1" applyFont="1" applyFill="1" applyBorder="1" applyProtection="1">
      <protection locked="0"/>
    </xf>
    <xf numFmtId="42" fontId="3" fillId="3" borderId="2" xfId="1" applyNumberFormat="1" applyFont="1" applyFill="1" applyBorder="1" applyProtection="1"/>
    <xf numFmtId="41" fontId="3" fillId="3" borderId="0" xfId="1" applyNumberFormat="1" applyFont="1" applyFill="1" applyProtection="1">
      <protection locked="0"/>
    </xf>
    <xf numFmtId="41" fontId="3" fillId="3" borderId="1" xfId="1" applyNumberFormat="1" applyFont="1" applyFill="1" applyBorder="1" applyProtection="1">
      <protection locked="0"/>
    </xf>
    <xf numFmtId="41" fontId="3" fillId="3" borderId="0" xfId="1" applyNumberFormat="1" applyFont="1" applyFill="1" applyBorder="1" applyProtection="1">
      <protection locked="0"/>
    </xf>
    <xf numFmtId="42" fontId="3" fillId="3" borderId="2" xfId="1" applyNumberFormat="1" applyFont="1" applyFill="1" applyBorder="1" applyProtection="1">
      <protection locked="0"/>
    </xf>
    <xf numFmtId="165" fontId="3" fillId="3" borderId="0" xfId="1" applyNumberFormat="1" applyFont="1" applyFill="1" applyProtection="1">
      <protection locked="0"/>
    </xf>
    <xf numFmtId="165" fontId="3" fillId="3" borderId="1" xfId="1" applyNumberFormat="1" applyFont="1" applyFill="1" applyBorder="1" applyProtection="1">
      <protection locked="0"/>
    </xf>
    <xf numFmtId="165" fontId="3" fillId="3" borderId="0" xfId="1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0" xfId="0" quotePrefix="1" applyNumberFormat="1" applyFont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rzllp.com/" TargetMode="External"/><Relationship Id="rId1" Type="http://schemas.openxmlformats.org/officeDocument/2006/relationships/hyperlink" Target="http://www.mrzllp.com/consultati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52192</xdr:colOff>
      <xdr:row>32</xdr:row>
      <xdr:rowOff>39144</xdr:rowOff>
    </xdr:from>
    <xdr:to>
      <xdr:col>24</xdr:col>
      <xdr:colOff>1004692</xdr:colOff>
      <xdr:row>35</xdr:row>
      <xdr:rowOff>195719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9642432" y="7685240"/>
          <a:ext cx="2687876" cy="861164"/>
        </a:xfrm>
        <a:prstGeom prst="rect">
          <a:avLst/>
        </a:prstGeom>
        <a:solidFill>
          <a:schemeClr val="lt1"/>
        </a:solidFill>
        <a:ln w="69850" cap="sq" cmpd="dbl">
          <a:solidFill>
            <a:srgbClr val="C00000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rgbClr val="C00000"/>
              </a:solidFill>
            </a:rPr>
            <a:t>Questions?</a:t>
          </a:r>
          <a:r>
            <a:rPr lang="en-US" sz="1600" b="1" baseline="0">
              <a:solidFill>
                <a:srgbClr val="C00000"/>
              </a:solidFill>
            </a:rPr>
            <a:t> </a:t>
          </a:r>
          <a:r>
            <a:rPr lang="en-US" sz="1600" b="1" u="sng" baseline="0">
              <a:solidFill>
                <a:srgbClr val="C00000"/>
              </a:solidFill>
            </a:rPr>
            <a:t>Ask us.</a:t>
          </a:r>
          <a:endParaRPr lang="en-US" sz="1600" b="1" u="sng">
            <a:solidFill>
              <a:srgbClr val="C00000"/>
            </a:solidFill>
          </a:endParaRPr>
        </a:p>
      </xdr:txBody>
    </xdr:sp>
    <xdr:clientData/>
  </xdr:twoCellAnchor>
  <xdr:twoCellAnchor>
    <xdr:from>
      <xdr:col>28</xdr:col>
      <xdr:colOff>78287</xdr:colOff>
      <xdr:row>32</xdr:row>
      <xdr:rowOff>26096</xdr:rowOff>
    </xdr:from>
    <xdr:to>
      <xdr:col>35</xdr:col>
      <xdr:colOff>13048</xdr:colOff>
      <xdr:row>35</xdr:row>
      <xdr:rowOff>208767</xdr:rowOff>
    </xdr:to>
    <xdr:sp macro="" textlink="">
      <xdr:nvSpPr>
        <xdr:cNvPr id="6" name="TextBox 5">
          <a:hlinkClick xmlns:r="http://schemas.openxmlformats.org/officeDocument/2006/relationships" r:id="rId2"/>
        </xdr:cNvPr>
        <xdr:cNvSpPr txBox="1"/>
      </xdr:nvSpPr>
      <xdr:spPr>
        <a:xfrm>
          <a:off x="13465479" y="7672192"/>
          <a:ext cx="3131507" cy="887260"/>
        </a:xfrm>
        <a:prstGeom prst="rect">
          <a:avLst/>
        </a:prstGeom>
        <a:solidFill>
          <a:schemeClr val="lt1"/>
        </a:solidFill>
        <a:ln w="69850" cap="sq" cmpd="dbl">
          <a:solidFill>
            <a:srgbClr val="C00000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0" u="none">
              <a:solidFill>
                <a:srgbClr val="C00000"/>
              </a:solidFill>
            </a:rPr>
            <a:t>Looking for</a:t>
          </a:r>
          <a:r>
            <a:rPr lang="en-US" sz="1600" b="0" u="none" baseline="0">
              <a:solidFill>
                <a:srgbClr val="C00000"/>
              </a:solidFill>
            </a:rPr>
            <a:t> more? </a:t>
          </a:r>
        </a:p>
        <a:p>
          <a:pPr algn="ctr"/>
          <a:r>
            <a:rPr lang="en-US" sz="1600" b="0" i="1" u="none">
              <a:solidFill>
                <a:srgbClr val="C00000"/>
              </a:solidFill>
            </a:rPr>
            <a:t>Visit</a:t>
          </a:r>
          <a:r>
            <a:rPr lang="en-US" sz="1600" b="0" i="1" u="none" baseline="0">
              <a:solidFill>
                <a:srgbClr val="C00000"/>
              </a:solidFill>
            </a:rPr>
            <a:t> us at </a:t>
          </a:r>
          <a:r>
            <a:rPr lang="en-US" sz="1600" b="0" i="1" u="sng" baseline="0">
              <a:solidFill>
                <a:srgbClr val="C00000"/>
              </a:solidFill>
            </a:rPr>
            <a:t>mrzllp.com</a:t>
          </a:r>
          <a:endParaRPr lang="en-US" sz="1600" b="0" i="1" u="sng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6</xdr:col>
      <xdr:colOff>803079</xdr:colOff>
      <xdr:row>0</xdr:row>
      <xdr:rowOff>274006</xdr:rowOff>
    </xdr:from>
    <xdr:to>
      <xdr:col>10</xdr:col>
      <xdr:colOff>287056</xdr:colOff>
      <xdr:row>0</xdr:row>
      <xdr:rowOff>1385331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072" y="274006"/>
          <a:ext cx="1193258" cy="1111325"/>
        </a:xfrm>
        <a:prstGeom prst="rect">
          <a:avLst/>
        </a:prstGeom>
      </xdr:spPr>
    </xdr:pic>
    <xdr:clientData/>
  </xdr:twoCellAnchor>
  <xdr:twoCellAnchor>
    <xdr:from>
      <xdr:col>10</xdr:col>
      <xdr:colOff>378390</xdr:colOff>
      <xdr:row>0</xdr:row>
      <xdr:rowOff>521918</xdr:rowOff>
    </xdr:from>
    <xdr:to>
      <xdr:col>24</xdr:col>
      <xdr:colOff>652397</xdr:colOff>
      <xdr:row>0</xdr:row>
      <xdr:rowOff>1174315</xdr:rowOff>
    </xdr:to>
    <xdr:sp macro="" textlink="">
      <xdr:nvSpPr>
        <xdr:cNvPr id="5" name="TextBox 4"/>
        <xdr:cNvSpPr txBox="1"/>
      </xdr:nvSpPr>
      <xdr:spPr>
        <a:xfrm>
          <a:off x="5623664" y="521918"/>
          <a:ext cx="6719692" cy="652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i="1">
              <a:latin typeface="Minion Pro Cond" panose="02040706060306020203" pitchFamily="18" charset="0"/>
            </a:rPr>
            <a:t>Contract Profit</a:t>
          </a:r>
          <a:r>
            <a:rPr lang="en-US" sz="3200" i="1" baseline="0">
              <a:latin typeface="Minion Pro Cond" panose="02040706060306020203" pitchFamily="18" charset="0"/>
            </a:rPr>
            <a:t> Fade Analysis Template</a:t>
          </a:r>
          <a:endParaRPr lang="en-US" sz="3200" i="1">
            <a:latin typeface="Minion Pro Cond" panose="02040706060306020203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zoomScale="73" zoomScaleNormal="73" workbookViewId="0">
      <selection sqref="A1:AK1"/>
    </sheetView>
  </sheetViews>
  <sheetFormatPr defaultRowHeight="12.75" x14ac:dyDescent="0.2"/>
  <cols>
    <col min="1" max="1" width="12" customWidth="1"/>
    <col min="3" max="3" width="14.140625" customWidth="1"/>
    <col min="4" max="4" width="1.7109375" customWidth="1"/>
    <col min="5" max="5" width="14.28515625" bestFit="1" customWidth="1"/>
    <col min="6" max="6" width="1.7109375" customWidth="1"/>
    <col min="7" max="7" width="12.85546875" customWidth="1"/>
    <col min="8" max="8" width="1.7109375" customWidth="1"/>
    <col min="10" max="10" width="1.7109375" customWidth="1"/>
    <col min="11" max="11" width="14.140625" customWidth="1"/>
    <col min="12" max="12" width="1.7109375" customWidth="1"/>
    <col min="13" max="13" width="14" customWidth="1"/>
    <col min="14" max="14" width="1.7109375" customWidth="1"/>
    <col min="15" max="15" width="13.5703125" customWidth="1"/>
    <col min="16" max="16" width="1.7109375" customWidth="1"/>
    <col min="18" max="18" width="1.7109375" customWidth="1"/>
    <col min="20" max="20" width="1.7109375" customWidth="1"/>
    <col min="22" max="22" width="1.7109375" customWidth="1"/>
    <col min="23" max="23" width="15.140625" customWidth="1"/>
    <col min="24" max="24" width="1.7109375" customWidth="1"/>
    <col min="25" max="25" width="15.85546875" customWidth="1"/>
    <col min="26" max="26" width="1.7109375" customWidth="1"/>
    <col min="27" max="27" width="12.85546875" customWidth="1"/>
    <col min="28" max="28" width="1.7109375" customWidth="1"/>
    <col min="30" max="30" width="1.7109375" customWidth="1"/>
    <col min="31" max="31" width="12.140625" customWidth="1"/>
    <col min="32" max="32" width="1.7109375" customWidth="1"/>
    <col min="33" max="33" width="12.140625" customWidth="1"/>
    <col min="34" max="34" width="1.7109375" customWidth="1"/>
    <col min="36" max="36" width="1.7109375" customWidth="1"/>
  </cols>
  <sheetData>
    <row r="1" spans="1:37" ht="121.5" customHeight="1" x14ac:dyDescent="0.2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37" ht="15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"/>
      <c r="AI2" s="1"/>
      <c r="AJ2" s="1"/>
      <c r="AK2" s="1"/>
    </row>
    <row r="3" spans="1:37" ht="15" x14ac:dyDescent="0.2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2"/>
      <c r="AI3" s="2"/>
      <c r="AJ3" s="2"/>
      <c r="AK3" s="2"/>
    </row>
    <row r="4" spans="1:37" ht="15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3"/>
      <c r="AI4" s="3"/>
      <c r="AJ4" s="3"/>
      <c r="AK4" s="3"/>
    </row>
    <row r="5" spans="1:37" ht="15" x14ac:dyDescent="0.25">
      <c r="A5" s="4"/>
      <c r="B5" s="5"/>
      <c r="C5" s="6"/>
      <c r="D5" s="7"/>
      <c r="E5" s="6"/>
      <c r="F5" s="7"/>
      <c r="G5" s="6"/>
      <c r="H5" s="8"/>
      <c r="I5" s="6"/>
      <c r="J5" s="9"/>
      <c r="K5" s="6"/>
      <c r="L5" s="7"/>
      <c r="M5" s="6"/>
      <c r="N5" s="7"/>
      <c r="O5" s="6"/>
      <c r="P5" s="7"/>
      <c r="Q5" s="7"/>
      <c r="R5" s="10"/>
      <c r="S5" s="10"/>
      <c r="T5" s="10"/>
      <c r="U5" s="10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ht="15" x14ac:dyDescent="0.25">
      <c r="A6" s="4"/>
      <c r="B6" s="5"/>
      <c r="C6" s="6"/>
      <c r="D6" s="7"/>
      <c r="E6" s="6"/>
      <c r="F6" s="7"/>
      <c r="G6" s="6"/>
      <c r="H6" s="8"/>
      <c r="I6" s="6"/>
      <c r="J6" s="9"/>
      <c r="K6" s="6"/>
      <c r="L6" s="7"/>
      <c r="M6" s="6"/>
      <c r="N6" s="7"/>
      <c r="O6" s="6"/>
      <c r="P6" s="7"/>
      <c r="Q6" s="7"/>
      <c r="R6" s="10"/>
      <c r="S6" s="10"/>
      <c r="T6" s="10"/>
      <c r="U6" s="10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15" x14ac:dyDescent="0.25">
      <c r="A7" s="11"/>
      <c r="B7" s="12"/>
      <c r="C7" s="13"/>
      <c r="D7" s="14"/>
      <c r="E7" s="13"/>
      <c r="F7" s="14"/>
      <c r="G7" s="13"/>
      <c r="H7" s="15"/>
      <c r="I7" s="13"/>
      <c r="J7" s="16"/>
      <c r="K7" s="13"/>
      <c r="L7" s="14"/>
      <c r="M7" s="13"/>
      <c r="N7" s="14"/>
      <c r="O7" s="13"/>
      <c r="P7" s="14"/>
      <c r="Q7" s="14"/>
      <c r="R7" s="17"/>
      <c r="S7" s="17"/>
      <c r="T7" s="17"/>
      <c r="U7" s="17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ht="15" x14ac:dyDescent="0.25">
      <c r="A8" s="18"/>
      <c r="B8" s="18"/>
      <c r="C8" s="97" t="s">
        <v>3</v>
      </c>
      <c r="D8" s="97"/>
      <c r="E8" s="97"/>
      <c r="F8" s="97"/>
      <c r="G8" s="97"/>
      <c r="H8" s="97"/>
      <c r="I8" s="97"/>
      <c r="J8" s="18"/>
      <c r="K8" s="98" t="s">
        <v>4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18"/>
      <c r="W8" s="98" t="s">
        <v>5</v>
      </c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</row>
    <row r="9" spans="1:37" ht="15" x14ac:dyDescent="0.25">
      <c r="A9" s="18"/>
      <c r="B9" s="19"/>
      <c r="C9" s="20" t="s">
        <v>6</v>
      </c>
      <c r="D9" s="21"/>
      <c r="E9" s="20" t="s">
        <v>6</v>
      </c>
      <c r="F9" s="21"/>
      <c r="G9" s="20" t="s">
        <v>6</v>
      </c>
      <c r="H9" s="22"/>
      <c r="I9" s="20" t="s">
        <v>7</v>
      </c>
      <c r="J9" s="18"/>
      <c r="K9" s="23"/>
      <c r="L9" s="24"/>
      <c r="M9" s="23"/>
      <c r="N9" s="24"/>
      <c r="O9" s="23"/>
      <c r="P9" s="24"/>
      <c r="Q9" s="20" t="s">
        <v>7</v>
      </c>
      <c r="R9" s="25"/>
      <c r="S9" s="22"/>
      <c r="T9" s="22"/>
      <c r="U9" s="22"/>
      <c r="V9" s="18"/>
      <c r="W9" s="23"/>
      <c r="X9" s="24"/>
      <c r="Y9" s="23"/>
      <c r="Z9" s="24"/>
      <c r="AA9" s="23"/>
      <c r="AB9" s="24"/>
      <c r="AC9" s="20" t="s">
        <v>7</v>
      </c>
      <c r="AD9" s="25"/>
      <c r="AE9" s="26" t="s">
        <v>8</v>
      </c>
      <c r="AF9" s="18"/>
      <c r="AG9" s="19" t="s">
        <v>9</v>
      </c>
      <c r="AH9" s="18"/>
      <c r="AI9" s="26" t="s">
        <v>8</v>
      </c>
      <c r="AJ9" s="18"/>
      <c r="AK9" s="19" t="s">
        <v>9</v>
      </c>
    </row>
    <row r="10" spans="1:37" ht="15" x14ac:dyDescent="0.25">
      <c r="A10" s="18"/>
      <c r="B10" s="19"/>
      <c r="C10" s="20" t="s">
        <v>10</v>
      </c>
      <c r="D10" s="27"/>
      <c r="E10" s="20" t="s">
        <v>11</v>
      </c>
      <c r="F10" s="27"/>
      <c r="G10" s="20" t="s">
        <v>12</v>
      </c>
      <c r="H10" s="22"/>
      <c r="I10" s="20" t="s">
        <v>12</v>
      </c>
      <c r="J10" s="18"/>
      <c r="K10" s="20" t="s">
        <v>13</v>
      </c>
      <c r="L10" s="27"/>
      <c r="M10" s="20" t="s">
        <v>14</v>
      </c>
      <c r="N10" s="27"/>
      <c r="O10" s="20" t="s">
        <v>12</v>
      </c>
      <c r="P10" s="21"/>
      <c r="Q10" s="20" t="s">
        <v>12</v>
      </c>
      <c r="R10" s="25"/>
      <c r="S10" s="26" t="s">
        <v>15</v>
      </c>
      <c r="T10" s="26"/>
      <c r="U10" s="26" t="s">
        <v>16</v>
      </c>
      <c r="V10" s="18"/>
      <c r="W10" s="20" t="s">
        <v>13</v>
      </c>
      <c r="X10" s="27"/>
      <c r="Y10" s="20" t="s">
        <v>14</v>
      </c>
      <c r="Z10" s="27"/>
      <c r="AA10" s="20" t="s">
        <v>12</v>
      </c>
      <c r="AB10" s="21"/>
      <c r="AC10" s="20" t="s">
        <v>12</v>
      </c>
      <c r="AD10" s="25"/>
      <c r="AE10" s="26" t="s">
        <v>15</v>
      </c>
      <c r="AF10" s="18"/>
      <c r="AG10" s="26" t="s">
        <v>15</v>
      </c>
      <c r="AH10" s="18"/>
      <c r="AI10" s="26" t="s">
        <v>16</v>
      </c>
      <c r="AJ10" s="18"/>
      <c r="AK10" s="26" t="s">
        <v>16</v>
      </c>
    </row>
    <row r="11" spans="1:37" ht="15" x14ac:dyDescent="0.25">
      <c r="A11" s="28" t="s">
        <v>17</v>
      </c>
      <c r="B11" s="29"/>
      <c r="C11" s="30" t="s">
        <v>18</v>
      </c>
      <c r="D11" s="27"/>
      <c r="E11" s="30" t="s">
        <v>19</v>
      </c>
      <c r="F11" s="27"/>
      <c r="G11" s="30" t="s">
        <v>20</v>
      </c>
      <c r="H11" s="25"/>
      <c r="I11" s="30" t="s">
        <v>20</v>
      </c>
      <c r="J11" s="18"/>
      <c r="K11" s="30" t="s">
        <v>21</v>
      </c>
      <c r="L11" s="27"/>
      <c r="M11" s="30" t="s">
        <v>13</v>
      </c>
      <c r="N11" s="27"/>
      <c r="O11" s="30" t="s">
        <v>20</v>
      </c>
      <c r="P11" s="21"/>
      <c r="Q11" s="30" t="s">
        <v>20</v>
      </c>
      <c r="R11" s="25"/>
      <c r="S11" s="31" t="s">
        <v>22</v>
      </c>
      <c r="T11" s="32"/>
      <c r="U11" s="31" t="s">
        <v>23</v>
      </c>
      <c r="V11" s="18"/>
      <c r="W11" s="30" t="s">
        <v>21</v>
      </c>
      <c r="X11" s="27"/>
      <c r="Y11" s="30" t="s">
        <v>13</v>
      </c>
      <c r="Z11" s="27"/>
      <c r="AA11" s="30" t="s">
        <v>20</v>
      </c>
      <c r="AB11" s="21"/>
      <c r="AC11" s="30" t="s">
        <v>20</v>
      </c>
      <c r="AD11" s="25"/>
      <c r="AE11" s="31" t="s">
        <v>22</v>
      </c>
      <c r="AF11" s="18"/>
      <c r="AG11" s="31" t="s">
        <v>22</v>
      </c>
      <c r="AH11" s="18"/>
      <c r="AI11" s="31" t="s">
        <v>23</v>
      </c>
      <c r="AJ11" s="18"/>
      <c r="AK11" s="31" t="s">
        <v>23</v>
      </c>
    </row>
    <row r="12" spans="1:37" ht="15" x14ac:dyDescent="0.25">
      <c r="A12" s="33"/>
      <c r="B12" s="34"/>
      <c r="C12" s="35"/>
      <c r="D12" s="35"/>
      <c r="E12" s="35"/>
      <c r="F12" s="35"/>
      <c r="G12" s="35"/>
      <c r="H12" s="36"/>
      <c r="I12" s="35"/>
      <c r="J12" s="9"/>
      <c r="K12" s="35"/>
      <c r="L12" s="35"/>
      <c r="M12" s="35"/>
      <c r="N12" s="35"/>
      <c r="O12" s="35"/>
      <c r="P12" s="35"/>
      <c r="Q12" s="35"/>
      <c r="R12" s="36"/>
      <c r="S12" s="36"/>
      <c r="T12" s="36"/>
      <c r="U12" s="36"/>
      <c r="V12" s="9"/>
      <c r="W12" s="35"/>
      <c r="X12" s="35"/>
      <c r="Y12" s="35"/>
      <c r="Z12" s="35"/>
      <c r="AA12" s="35"/>
      <c r="AB12" s="35"/>
      <c r="AC12" s="35"/>
      <c r="AD12" s="36"/>
      <c r="AE12" s="36"/>
      <c r="AF12" s="9"/>
      <c r="AG12" s="9"/>
      <c r="AH12" s="9"/>
      <c r="AI12" s="36"/>
      <c r="AJ12" s="9"/>
      <c r="AK12" s="36"/>
    </row>
    <row r="13" spans="1:37" ht="15" x14ac:dyDescent="0.25">
      <c r="A13" s="37" t="s">
        <v>24</v>
      </c>
      <c r="B13" s="38"/>
      <c r="C13" s="75">
        <v>9000000</v>
      </c>
      <c r="D13" s="39"/>
      <c r="E13" s="75">
        <v>6000000</v>
      </c>
      <c r="F13" s="40"/>
      <c r="G13" s="41">
        <f t="shared" ref="G13:G26" si="0">+C13-E13</f>
        <v>3000000</v>
      </c>
      <c r="H13" s="42"/>
      <c r="I13" s="43">
        <f t="shared" ref="I13:I26" si="1">+G13/C13</f>
        <v>0.33333333333333331</v>
      </c>
      <c r="J13" s="44"/>
      <c r="K13" s="75">
        <v>7153000</v>
      </c>
      <c r="L13" s="39"/>
      <c r="M13" s="75">
        <v>5868690</v>
      </c>
      <c r="N13" s="39"/>
      <c r="O13" s="41">
        <f t="shared" ref="O13:O26" si="2">K13-M13</f>
        <v>1284310</v>
      </c>
      <c r="P13" s="39"/>
      <c r="Q13" s="43">
        <f>+O13/K13</f>
        <v>0.17954844121347685</v>
      </c>
      <c r="R13" s="45"/>
      <c r="S13" s="43">
        <f>+Q13-I13</f>
        <v>-0.15378489211985646</v>
      </c>
      <c r="T13" s="46"/>
      <c r="U13" s="43">
        <f>+S13/I13</f>
        <v>-0.46135467635956939</v>
      </c>
      <c r="V13" s="9"/>
      <c r="W13" s="75">
        <v>7253000</v>
      </c>
      <c r="X13" s="39"/>
      <c r="Y13" s="75">
        <v>5968690</v>
      </c>
      <c r="Z13" s="39"/>
      <c r="AA13" s="41">
        <f t="shared" ref="AA13:AA26" si="3">W13-Y13</f>
        <v>1284310</v>
      </c>
      <c r="AB13" s="39"/>
      <c r="AC13" s="43">
        <f>+AA13/W13</f>
        <v>0.17707293533710189</v>
      </c>
      <c r="AD13" s="45"/>
      <c r="AE13" s="43">
        <f>+AC13-Q13</f>
        <v>-2.4755058763749616E-3</v>
      </c>
      <c r="AF13" s="9"/>
      <c r="AG13" s="43">
        <f>+AC13-I13</f>
        <v>-0.15626039799623143</v>
      </c>
      <c r="AH13" s="9"/>
      <c r="AI13" s="43">
        <f>+AE13/Q13</f>
        <v>-1.3787398317937337E-2</v>
      </c>
      <c r="AJ13" s="9"/>
      <c r="AK13" s="43">
        <f>+AG13/I13</f>
        <v>-0.46878119398869428</v>
      </c>
    </row>
    <row r="14" spans="1:37" ht="15" x14ac:dyDescent="0.25">
      <c r="A14" s="37" t="s">
        <v>25</v>
      </c>
      <c r="B14" s="38"/>
      <c r="C14" s="80">
        <v>3500000</v>
      </c>
      <c r="D14" s="47"/>
      <c r="E14" s="76">
        <v>2500000</v>
      </c>
      <c r="F14" s="48"/>
      <c r="G14" s="49">
        <f t="shared" si="0"/>
        <v>1000000</v>
      </c>
      <c r="H14" s="50"/>
      <c r="I14" s="43">
        <f t="shared" si="1"/>
        <v>0.2857142857142857</v>
      </c>
      <c r="J14" s="9"/>
      <c r="K14" s="80">
        <v>2650000</v>
      </c>
      <c r="L14" s="47"/>
      <c r="M14" s="84">
        <v>1881572</v>
      </c>
      <c r="N14" s="51"/>
      <c r="O14" s="52">
        <f t="shared" si="2"/>
        <v>768428</v>
      </c>
      <c r="P14" s="51"/>
      <c r="Q14" s="43">
        <f t="shared" ref="Q14:Q28" si="4">+O14/K14</f>
        <v>0.28997283018867925</v>
      </c>
      <c r="R14" s="45"/>
      <c r="S14" s="43">
        <f t="shared" ref="S14:S28" si="5">+Q14-I14</f>
        <v>4.2585444743935552E-3</v>
      </c>
      <c r="T14" s="46"/>
      <c r="U14" s="43">
        <f t="shared" ref="U14:U28" si="6">+S14/I14</f>
        <v>1.4904905660377443E-2</v>
      </c>
      <c r="V14" s="9"/>
      <c r="W14" s="80">
        <v>2750000</v>
      </c>
      <c r="X14" s="47"/>
      <c r="Y14" s="84">
        <v>1981572</v>
      </c>
      <c r="Z14" s="51"/>
      <c r="AA14" s="52">
        <f t="shared" si="3"/>
        <v>768428</v>
      </c>
      <c r="AB14" s="51"/>
      <c r="AC14" s="43">
        <f t="shared" ref="AC14:AC26" si="7">+AA14/W14</f>
        <v>0.27942836363636364</v>
      </c>
      <c r="AD14" s="45"/>
      <c r="AE14" s="43">
        <f t="shared" ref="AE14:AE28" si="8">+AC14-Q14</f>
        <v>-1.0544466552315612E-2</v>
      </c>
      <c r="AF14" s="9"/>
      <c r="AG14" s="43">
        <f t="shared" ref="AG14:AG28" si="9">+AC14-I14</f>
        <v>-6.285922077922057E-3</v>
      </c>
      <c r="AH14" s="9"/>
      <c r="AI14" s="43">
        <f t="shared" ref="AI14:AI26" si="10">+AE14/Q14</f>
        <v>-3.6363636363636376E-2</v>
      </c>
      <c r="AJ14" s="9"/>
      <c r="AK14" s="43">
        <f t="shared" ref="AK14:AK26" si="11">+AG14/I14</f>
        <v>-2.20007272727272E-2</v>
      </c>
    </row>
    <row r="15" spans="1:37" ht="15" x14ac:dyDescent="0.25">
      <c r="A15" s="37" t="s">
        <v>26</v>
      </c>
      <c r="B15" s="38"/>
      <c r="C15" s="80">
        <v>2000000</v>
      </c>
      <c r="D15" s="47"/>
      <c r="E15" s="76">
        <v>1800000</v>
      </c>
      <c r="F15" s="48"/>
      <c r="G15" s="49">
        <f t="shared" si="0"/>
        <v>200000</v>
      </c>
      <c r="H15" s="50"/>
      <c r="I15" s="43">
        <f t="shared" si="1"/>
        <v>0.1</v>
      </c>
      <c r="J15" s="9"/>
      <c r="K15" s="80">
        <v>1850000</v>
      </c>
      <c r="L15" s="47"/>
      <c r="M15" s="84">
        <v>1671705</v>
      </c>
      <c r="N15" s="51"/>
      <c r="O15" s="52">
        <f t="shared" si="2"/>
        <v>178295</v>
      </c>
      <c r="P15" s="51"/>
      <c r="Q15" s="43">
        <f t="shared" si="4"/>
        <v>9.6375675675675676E-2</v>
      </c>
      <c r="R15" s="45"/>
      <c r="S15" s="43">
        <f t="shared" si="5"/>
        <v>-3.6243243243243295E-3</v>
      </c>
      <c r="T15" s="46"/>
      <c r="U15" s="43">
        <f t="shared" si="6"/>
        <v>-3.6243243243243295E-2</v>
      </c>
      <c r="V15" s="9"/>
      <c r="W15" s="80">
        <v>1950000</v>
      </c>
      <c r="X15" s="47"/>
      <c r="Y15" s="84">
        <v>1771705</v>
      </c>
      <c r="Z15" s="51"/>
      <c r="AA15" s="52">
        <f t="shared" si="3"/>
        <v>178295</v>
      </c>
      <c r="AB15" s="51"/>
      <c r="AC15" s="43">
        <f t="shared" si="7"/>
        <v>9.1433333333333339E-2</v>
      </c>
      <c r="AD15" s="45"/>
      <c r="AE15" s="43">
        <f t="shared" si="8"/>
        <v>-4.9423423423423374E-3</v>
      </c>
      <c r="AF15" s="9"/>
      <c r="AG15" s="43">
        <f t="shared" si="9"/>
        <v>-8.5666666666666669E-3</v>
      </c>
      <c r="AH15" s="9"/>
      <c r="AI15" s="43">
        <f t="shared" si="10"/>
        <v>-5.1282051282051232E-2</v>
      </c>
      <c r="AJ15" s="9"/>
      <c r="AK15" s="43">
        <f t="shared" si="11"/>
        <v>-8.5666666666666669E-2</v>
      </c>
    </row>
    <row r="16" spans="1:37" ht="15" x14ac:dyDescent="0.25">
      <c r="A16" s="53" t="s">
        <v>27</v>
      </c>
      <c r="B16" s="54"/>
      <c r="C16" s="80">
        <v>1900000</v>
      </c>
      <c r="D16" s="55"/>
      <c r="E16" s="76">
        <v>1300000</v>
      </c>
      <c r="F16" s="56"/>
      <c r="G16" s="49">
        <f t="shared" si="0"/>
        <v>600000</v>
      </c>
      <c r="H16" s="50"/>
      <c r="I16" s="43">
        <f t="shared" si="1"/>
        <v>0.31578947368421051</v>
      </c>
      <c r="J16" s="57"/>
      <c r="K16" s="80">
        <v>1736000</v>
      </c>
      <c r="L16" s="55"/>
      <c r="M16" s="84">
        <v>1150000</v>
      </c>
      <c r="N16" s="58"/>
      <c r="O16" s="52">
        <f t="shared" si="2"/>
        <v>586000</v>
      </c>
      <c r="P16" s="58"/>
      <c r="Q16" s="43">
        <f t="shared" si="4"/>
        <v>0.33755760368663595</v>
      </c>
      <c r="R16" s="45"/>
      <c r="S16" s="43">
        <f t="shared" si="5"/>
        <v>2.1768130002425445E-2</v>
      </c>
      <c r="T16" s="46"/>
      <c r="U16" s="43">
        <f t="shared" si="6"/>
        <v>6.8932411674347244E-2</v>
      </c>
      <c r="V16" s="57"/>
      <c r="W16" s="80">
        <v>1836000</v>
      </c>
      <c r="X16" s="55"/>
      <c r="Y16" s="84">
        <v>1250000</v>
      </c>
      <c r="Z16" s="58"/>
      <c r="AA16" s="52">
        <f t="shared" si="3"/>
        <v>586000</v>
      </c>
      <c r="AB16" s="58"/>
      <c r="AC16" s="43">
        <f t="shared" si="7"/>
        <v>0.31917211328976036</v>
      </c>
      <c r="AD16" s="45"/>
      <c r="AE16" s="43">
        <f t="shared" si="8"/>
        <v>-1.8385490396875592E-2</v>
      </c>
      <c r="AF16" s="57"/>
      <c r="AG16" s="43">
        <f t="shared" si="9"/>
        <v>3.3826396055498531E-3</v>
      </c>
      <c r="AH16" s="57"/>
      <c r="AI16" s="43">
        <f t="shared" si="10"/>
        <v>-5.4466230936819161E-2</v>
      </c>
      <c r="AJ16" s="57"/>
      <c r="AK16" s="43">
        <f t="shared" si="11"/>
        <v>1.0711692084241203E-2</v>
      </c>
    </row>
    <row r="17" spans="1:37" ht="15" x14ac:dyDescent="0.25">
      <c r="A17" s="53" t="s">
        <v>28</v>
      </c>
      <c r="B17" s="54"/>
      <c r="C17" s="80">
        <v>2600000</v>
      </c>
      <c r="D17" s="55"/>
      <c r="E17" s="76">
        <v>1700000</v>
      </c>
      <c r="F17" s="56"/>
      <c r="G17" s="49">
        <f t="shared" si="0"/>
        <v>900000</v>
      </c>
      <c r="H17" s="50"/>
      <c r="I17" s="43">
        <f t="shared" si="1"/>
        <v>0.34615384615384615</v>
      </c>
      <c r="J17" s="57"/>
      <c r="K17" s="80">
        <v>1322074</v>
      </c>
      <c r="L17" s="55"/>
      <c r="M17" s="84">
        <v>1134475</v>
      </c>
      <c r="N17" s="58"/>
      <c r="O17" s="52">
        <f t="shared" si="2"/>
        <v>187599</v>
      </c>
      <c r="P17" s="58"/>
      <c r="Q17" s="43">
        <f t="shared" si="4"/>
        <v>0.14189750346803584</v>
      </c>
      <c r="R17" s="45"/>
      <c r="S17" s="43">
        <f t="shared" si="5"/>
        <v>-0.2042563426858103</v>
      </c>
      <c r="T17" s="46"/>
      <c r="U17" s="43">
        <f t="shared" si="6"/>
        <v>-0.59007387887011864</v>
      </c>
      <c r="V17" s="57"/>
      <c r="W17" s="80">
        <v>1422074</v>
      </c>
      <c r="X17" s="55"/>
      <c r="Y17" s="84">
        <v>1234475</v>
      </c>
      <c r="Z17" s="58"/>
      <c r="AA17" s="52">
        <f t="shared" si="3"/>
        <v>187599</v>
      </c>
      <c r="AB17" s="58"/>
      <c r="AC17" s="43">
        <f t="shared" si="7"/>
        <v>0.1319192953390611</v>
      </c>
      <c r="AD17" s="45"/>
      <c r="AE17" s="43">
        <f t="shared" si="8"/>
        <v>-9.978208128974736E-3</v>
      </c>
      <c r="AF17" s="57"/>
      <c r="AG17" s="43">
        <f t="shared" si="9"/>
        <v>-0.21423455081478504</v>
      </c>
      <c r="AH17" s="57"/>
      <c r="AI17" s="43">
        <f t="shared" si="10"/>
        <v>-7.031982864464173E-2</v>
      </c>
      <c r="AJ17" s="57"/>
      <c r="AK17" s="43">
        <f t="shared" si="11"/>
        <v>-0.61889981346493461</v>
      </c>
    </row>
    <row r="18" spans="1:37" ht="15" x14ac:dyDescent="0.25">
      <c r="A18" s="53" t="s">
        <v>29</v>
      </c>
      <c r="B18" s="54"/>
      <c r="C18" s="80">
        <v>3000000</v>
      </c>
      <c r="D18" s="55"/>
      <c r="E18" s="76">
        <v>1900000</v>
      </c>
      <c r="F18" s="56"/>
      <c r="G18" s="49">
        <f t="shared" si="0"/>
        <v>1100000</v>
      </c>
      <c r="H18" s="50"/>
      <c r="I18" s="43">
        <f t="shared" si="1"/>
        <v>0.36666666666666664</v>
      </c>
      <c r="J18" s="57"/>
      <c r="K18" s="80">
        <v>2422031</v>
      </c>
      <c r="L18" s="55"/>
      <c r="M18" s="84">
        <v>1579551</v>
      </c>
      <c r="N18" s="58"/>
      <c r="O18" s="52">
        <f t="shared" si="2"/>
        <v>842480</v>
      </c>
      <c r="P18" s="58"/>
      <c r="Q18" s="43">
        <f t="shared" si="4"/>
        <v>0.34784030427356216</v>
      </c>
      <c r="R18" s="45"/>
      <c r="S18" s="43">
        <f t="shared" si="5"/>
        <v>-1.8826362393104479E-2</v>
      </c>
      <c r="T18" s="46"/>
      <c r="U18" s="43">
        <f t="shared" si="6"/>
        <v>-5.1344624708466763E-2</v>
      </c>
      <c r="V18" s="57"/>
      <c r="W18" s="80">
        <v>2522031</v>
      </c>
      <c r="X18" s="55"/>
      <c r="Y18" s="84">
        <v>1679551</v>
      </c>
      <c r="Z18" s="58"/>
      <c r="AA18" s="52">
        <f t="shared" si="3"/>
        <v>842480</v>
      </c>
      <c r="AB18" s="58"/>
      <c r="AC18" s="43">
        <f t="shared" si="7"/>
        <v>0.33404823334844019</v>
      </c>
      <c r="AD18" s="45"/>
      <c r="AE18" s="43">
        <f t="shared" si="8"/>
        <v>-1.3792070925121969E-2</v>
      </c>
      <c r="AF18" s="57"/>
      <c r="AG18" s="43">
        <f t="shared" si="9"/>
        <v>-3.2618433318226447E-2</v>
      </c>
      <c r="AH18" s="57"/>
      <c r="AI18" s="43">
        <f t="shared" si="10"/>
        <v>-3.9650583200603086E-2</v>
      </c>
      <c r="AJ18" s="57"/>
      <c r="AK18" s="43">
        <f t="shared" si="11"/>
        <v>-8.8959363595163043E-2</v>
      </c>
    </row>
    <row r="19" spans="1:37" ht="15" x14ac:dyDescent="0.25">
      <c r="A19" s="53" t="s">
        <v>30</v>
      </c>
      <c r="B19" s="54"/>
      <c r="C19" s="80">
        <v>2250000</v>
      </c>
      <c r="D19" s="55"/>
      <c r="E19" s="76">
        <v>1600000</v>
      </c>
      <c r="F19" s="56"/>
      <c r="G19" s="49">
        <f t="shared" si="0"/>
        <v>650000</v>
      </c>
      <c r="H19" s="50"/>
      <c r="I19" s="43">
        <f t="shared" si="1"/>
        <v>0.28888888888888886</v>
      </c>
      <c r="J19" s="57"/>
      <c r="K19" s="80">
        <v>884545</v>
      </c>
      <c r="L19" s="55"/>
      <c r="M19" s="84">
        <v>813454</v>
      </c>
      <c r="N19" s="58"/>
      <c r="O19" s="52">
        <f t="shared" si="2"/>
        <v>71091</v>
      </c>
      <c r="P19" s="58"/>
      <c r="Q19" s="43">
        <f t="shared" si="4"/>
        <v>8.0370133797602161E-2</v>
      </c>
      <c r="R19" s="45"/>
      <c r="S19" s="43">
        <f t="shared" si="5"/>
        <v>-0.2085187550912867</v>
      </c>
      <c r="T19" s="46"/>
      <c r="U19" s="43">
        <f t="shared" si="6"/>
        <v>-0.72179569070060789</v>
      </c>
      <c r="V19" s="57"/>
      <c r="W19" s="80">
        <v>984545</v>
      </c>
      <c r="X19" s="55"/>
      <c r="Y19" s="84">
        <v>913454</v>
      </c>
      <c r="Z19" s="58"/>
      <c r="AA19" s="52">
        <f t="shared" si="3"/>
        <v>71091</v>
      </c>
      <c r="AB19" s="58"/>
      <c r="AC19" s="43">
        <f t="shared" si="7"/>
        <v>7.2206958544302188E-2</v>
      </c>
      <c r="AD19" s="45"/>
      <c r="AE19" s="43">
        <f t="shared" si="8"/>
        <v>-8.163175253299973E-3</v>
      </c>
      <c r="AF19" s="57"/>
      <c r="AG19" s="43">
        <f t="shared" si="9"/>
        <v>-0.21668193034458666</v>
      </c>
      <c r="AH19" s="57"/>
      <c r="AI19" s="43">
        <f t="shared" si="10"/>
        <v>-0.1015697606508591</v>
      </c>
      <c r="AJ19" s="57"/>
      <c r="AK19" s="43">
        <f t="shared" si="11"/>
        <v>-0.75005283580818471</v>
      </c>
    </row>
    <row r="20" spans="1:37" ht="15" x14ac:dyDescent="0.25">
      <c r="A20" s="53" t="s">
        <v>31</v>
      </c>
      <c r="B20" s="54"/>
      <c r="C20" s="80">
        <v>1010000</v>
      </c>
      <c r="D20" s="55"/>
      <c r="E20" s="76">
        <v>700000</v>
      </c>
      <c r="F20" s="56"/>
      <c r="G20" s="49">
        <f t="shared" si="0"/>
        <v>310000</v>
      </c>
      <c r="H20" s="50"/>
      <c r="I20" s="43">
        <f t="shared" si="1"/>
        <v>0.30693069306930693</v>
      </c>
      <c r="J20" s="57"/>
      <c r="K20" s="80">
        <v>890000</v>
      </c>
      <c r="L20" s="55"/>
      <c r="M20" s="84">
        <v>595000</v>
      </c>
      <c r="N20" s="58"/>
      <c r="O20" s="52">
        <f t="shared" si="2"/>
        <v>295000</v>
      </c>
      <c r="P20" s="58"/>
      <c r="Q20" s="43">
        <f t="shared" si="4"/>
        <v>0.33146067415730335</v>
      </c>
      <c r="R20" s="45"/>
      <c r="S20" s="43">
        <f t="shared" si="5"/>
        <v>2.4529981087996422E-2</v>
      </c>
      <c r="T20" s="46"/>
      <c r="U20" s="43">
        <f t="shared" si="6"/>
        <v>7.9920260964117376E-2</v>
      </c>
      <c r="V20" s="57"/>
      <c r="W20" s="80">
        <v>990000</v>
      </c>
      <c r="X20" s="55"/>
      <c r="Y20" s="84">
        <v>695000</v>
      </c>
      <c r="Z20" s="58"/>
      <c r="AA20" s="52">
        <f t="shared" si="3"/>
        <v>295000</v>
      </c>
      <c r="AB20" s="58"/>
      <c r="AC20" s="43">
        <f t="shared" si="7"/>
        <v>0.29797979797979796</v>
      </c>
      <c r="AD20" s="45"/>
      <c r="AE20" s="43">
        <f t="shared" si="8"/>
        <v>-3.3480876177505392E-2</v>
      </c>
      <c r="AF20" s="57"/>
      <c r="AG20" s="43">
        <f t="shared" si="9"/>
        <v>-8.9508950895089701E-3</v>
      </c>
      <c r="AH20" s="57"/>
      <c r="AI20" s="43">
        <f t="shared" si="10"/>
        <v>-0.10101010101010102</v>
      </c>
      <c r="AJ20" s="57"/>
      <c r="AK20" s="43">
        <f t="shared" si="11"/>
        <v>-2.9162593678722773E-2</v>
      </c>
    </row>
    <row r="21" spans="1:37" ht="15" x14ac:dyDescent="0.25">
      <c r="A21" s="37" t="s">
        <v>32</v>
      </c>
      <c r="B21" s="54"/>
      <c r="C21" s="80">
        <v>550000</v>
      </c>
      <c r="D21" s="55"/>
      <c r="E21" s="76">
        <v>375000</v>
      </c>
      <c r="F21" s="56"/>
      <c r="G21" s="49">
        <f t="shared" si="0"/>
        <v>175000</v>
      </c>
      <c r="H21" s="50"/>
      <c r="I21" s="43">
        <f t="shared" si="1"/>
        <v>0.31818181818181818</v>
      </c>
      <c r="J21" s="57"/>
      <c r="K21" s="80">
        <v>335440</v>
      </c>
      <c r="L21" s="55"/>
      <c r="M21" s="84">
        <v>265000</v>
      </c>
      <c r="N21" s="58"/>
      <c r="O21" s="52">
        <f t="shared" si="2"/>
        <v>70440</v>
      </c>
      <c r="P21" s="58"/>
      <c r="Q21" s="43">
        <f t="shared" si="4"/>
        <v>0.20999284521822084</v>
      </c>
      <c r="R21" s="45"/>
      <c r="S21" s="43">
        <f t="shared" si="5"/>
        <v>-0.10818897296359734</v>
      </c>
      <c r="T21" s="46"/>
      <c r="U21" s="43">
        <f t="shared" si="6"/>
        <v>-0.34002248645702021</v>
      </c>
      <c r="V21" s="57"/>
      <c r="W21" s="80">
        <v>435440</v>
      </c>
      <c r="X21" s="55"/>
      <c r="Y21" s="84">
        <v>365000</v>
      </c>
      <c r="Z21" s="58"/>
      <c r="AA21" s="52">
        <f t="shared" si="3"/>
        <v>70440</v>
      </c>
      <c r="AB21" s="58"/>
      <c r="AC21" s="43">
        <f t="shared" si="7"/>
        <v>0.16176740767958847</v>
      </c>
      <c r="AD21" s="45"/>
      <c r="AE21" s="43">
        <f t="shared" si="8"/>
        <v>-4.8225437538632371E-2</v>
      </c>
      <c r="AF21" s="57"/>
      <c r="AG21" s="43">
        <f t="shared" si="9"/>
        <v>-0.15641441050222971</v>
      </c>
      <c r="AH21" s="57"/>
      <c r="AI21" s="43">
        <f t="shared" si="10"/>
        <v>-0.22965276501929077</v>
      </c>
      <c r="AJ21" s="57"/>
      <c r="AK21" s="43">
        <f t="shared" si="11"/>
        <v>-0.49158814729272193</v>
      </c>
    </row>
    <row r="22" spans="1:37" ht="15" x14ac:dyDescent="0.25">
      <c r="A22" s="37" t="s">
        <v>33</v>
      </c>
      <c r="B22" s="54"/>
      <c r="C22" s="80">
        <v>290000</v>
      </c>
      <c r="D22" s="55"/>
      <c r="E22" s="76">
        <v>195000</v>
      </c>
      <c r="F22" s="56"/>
      <c r="G22" s="49">
        <f t="shared" si="0"/>
        <v>95000</v>
      </c>
      <c r="H22" s="50"/>
      <c r="I22" s="43">
        <f t="shared" si="1"/>
        <v>0.32758620689655171</v>
      </c>
      <c r="J22" s="57"/>
      <c r="K22" s="80">
        <v>185000</v>
      </c>
      <c r="L22" s="55"/>
      <c r="M22" s="84">
        <v>91017</v>
      </c>
      <c r="N22" s="58"/>
      <c r="O22" s="52">
        <f t="shared" si="2"/>
        <v>93983</v>
      </c>
      <c r="P22" s="58"/>
      <c r="Q22" s="43">
        <f t="shared" si="4"/>
        <v>0.50801621621621618</v>
      </c>
      <c r="R22" s="45"/>
      <c r="S22" s="43">
        <f t="shared" si="5"/>
        <v>0.18043000931966446</v>
      </c>
      <c r="T22" s="46"/>
      <c r="U22" s="43">
        <f t="shared" si="6"/>
        <v>0.55078634423897577</v>
      </c>
      <c r="V22" s="57"/>
      <c r="W22" s="80">
        <v>285000</v>
      </c>
      <c r="X22" s="55"/>
      <c r="Y22" s="84">
        <v>191017</v>
      </c>
      <c r="Z22" s="58"/>
      <c r="AA22" s="52">
        <f t="shared" si="3"/>
        <v>93983</v>
      </c>
      <c r="AB22" s="58"/>
      <c r="AC22" s="43">
        <f t="shared" si="7"/>
        <v>0.32976491228070176</v>
      </c>
      <c r="AD22" s="45"/>
      <c r="AE22" s="43">
        <f t="shared" si="8"/>
        <v>-0.17825130393551442</v>
      </c>
      <c r="AF22" s="57"/>
      <c r="AG22" s="43">
        <f t="shared" si="9"/>
        <v>2.1787053841500481E-3</v>
      </c>
      <c r="AH22" s="57"/>
      <c r="AI22" s="43">
        <f t="shared" si="10"/>
        <v>-0.35087719298245607</v>
      </c>
      <c r="AJ22" s="57"/>
      <c r="AK22" s="43">
        <f t="shared" si="11"/>
        <v>6.6507848568790945E-3</v>
      </c>
    </row>
    <row r="23" spans="1:37" ht="15" x14ac:dyDescent="0.25">
      <c r="A23" s="37" t="s">
        <v>34</v>
      </c>
      <c r="B23" s="54"/>
      <c r="C23" s="80">
        <v>126000</v>
      </c>
      <c r="D23" s="55"/>
      <c r="E23" s="76">
        <v>60000</v>
      </c>
      <c r="F23" s="56"/>
      <c r="G23" s="49">
        <f t="shared" si="0"/>
        <v>66000</v>
      </c>
      <c r="H23" s="50"/>
      <c r="I23" s="43">
        <f t="shared" si="1"/>
        <v>0.52380952380952384</v>
      </c>
      <c r="J23" s="57"/>
      <c r="K23" s="80">
        <v>24080</v>
      </c>
      <c r="L23" s="55"/>
      <c r="M23" s="84">
        <v>12000</v>
      </c>
      <c r="N23" s="58"/>
      <c r="O23" s="52">
        <f t="shared" si="2"/>
        <v>12080</v>
      </c>
      <c r="P23" s="58"/>
      <c r="Q23" s="43">
        <f t="shared" si="4"/>
        <v>0.50166112956810627</v>
      </c>
      <c r="R23" s="45"/>
      <c r="S23" s="43">
        <f t="shared" si="5"/>
        <v>-2.2148394241417568E-2</v>
      </c>
      <c r="T23" s="46"/>
      <c r="U23" s="43">
        <f t="shared" si="6"/>
        <v>-4.2283298097251718E-2</v>
      </c>
      <c r="V23" s="57"/>
      <c r="W23" s="80">
        <v>124080</v>
      </c>
      <c r="X23" s="55"/>
      <c r="Y23" s="84">
        <v>59000</v>
      </c>
      <c r="Z23" s="58"/>
      <c r="AA23" s="52">
        <f t="shared" si="3"/>
        <v>65080</v>
      </c>
      <c r="AB23" s="58"/>
      <c r="AC23" s="43">
        <f t="shared" si="7"/>
        <v>0.52450032237266275</v>
      </c>
      <c r="AD23" s="45"/>
      <c r="AE23" s="43">
        <f t="shared" si="8"/>
        <v>2.2839192804556485E-2</v>
      </c>
      <c r="AF23" s="57"/>
      <c r="AG23" s="43">
        <f t="shared" si="9"/>
        <v>6.9079856313891685E-4</v>
      </c>
      <c r="AH23" s="57"/>
      <c r="AI23" s="43">
        <f t="shared" si="10"/>
        <v>4.552713267663247E-2</v>
      </c>
      <c r="AJ23" s="57"/>
      <c r="AK23" s="43">
        <f t="shared" si="11"/>
        <v>1.3187972569015684E-3</v>
      </c>
    </row>
    <row r="24" spans="1:37" ht="15" x14ac:dyDescent="0.25">
      <c r="A24" s="37" t="s">
        <v>35</v>
      </c>
      <c r="B24" s="54"/>
      <c r="C24" s="80">
        <v>95000</v>
      </c>
      <c r="D24" s="55"/>
      <c r="E24" s="76">
        <v>50000</v>
      </c>
      <c r="F24" s="56"/>
      <c r="G24" s="49">
        <f t="shared" si="0"/>
        <v>45000</v>
      </c>
      <c r="H24" s="50"/>
      <c r="I24" s="43">
        <f t="shared" si="1"/>
        <v>0.47368421052631576</v>
      </c>
      <c r="J24" s="57"/>
      <c r="K24" s="80">
        <v>13000</v>
      </c>
      <c r="L24" s="55"/>
      <c r="M24" s="84">
        <v>6000</v>
      </c>
      <c r="N24" s="58"/>
      <c r="O24" s="52">
        <f t="shared" si="2"/>
        <v>7000</v>
      </c>
      <c r="P24" s="58"/>
      <c r="Q24" s="43">
        <f t="shared" si="4"/>
        <v>0.53846153846153844</v>
      </c>
      <c r="R24" s="45"/>
      <c r="S24" s="43">
        <f t="shared" si="5"/>
        <v>6.4777327935222673E-2</v>
      </c>
      <c r="T24" s="46"/>
      <c r="U24" s="43">
        <f t="shared" si="6"/>
        <v>0.13675213675213677</v>
      </c>
      <c r="V24" s="57"/>
      <c r="W24" s="80">
        <v>87000</v>
      </c>
      <c r="X24" s="55"/>
      <c r="Y24" s="84">
        <v>48296</v>
      </c>
      <c r="Z24" s="58"/>
      <c r="AA24" s="52">
        <f t="shared" si="3"/>
        <v>38704</v>
      </c>
      <c r="AB24" s="58"/>
      <c r="AC24" s="43">
        <f t="shared" si="7"/>
        <v>0.44487356321839078</v>
      </c>
      <c r="AD24" s="45"/>
      <c r="AE24" s="43">
        <f t="shared" si="8"/>
        <v>-9.3587975243147659E-2</v>
      </c>
      <c r="AF24" s="57"/>
      <c r="AG24" s="43">
        <f t="shared" si="9"/>
        <v>-2.8810647307924986E-2</v>
      </c>
      <c r="AH24" s="57"/>
      <c r="AI24" s="43">
        <f t="shared" si="10"/>
        <v>-0.17380623973727424</v>
      </c>
      <c r="AJ24" s="57"/>
      <c r="AK24" s="43">
        <f t="shared" si="11"/>
        <v>-6.0822477650063864E-2</v>
      </c>
    </row>
    <row r="25" spans="1:37" ht="15" x14ac:dyDescent="0.25">
      <c r="A25" s="37" t="s">
        <v>36</v>
      </c>
      <c r="B25" s="54"/>
      <c r="C25" s="80">
        <v>150000</v>
      </c>
      <c r="D25" s="55"/>
      <c r="E25" s="76">
        <v>24000</v>
      </c>
      <c r="F25" s="56"/>
      <c r="G25" s="49">
        <f t="shared" si="0"/>
        <v>126000</v>
      </c>
      <c r="H25" s="50"/>
      <c r="I25" s="43">
        <f t="shared" si="1"/>
        <v>0.84</v>
      </c>
      <c r="J25" s="57"/>
      <c r="K25" s="80">
        <v>32000</v>
      </c>
      <c r="L25" s="55"/>
      <c r="M25" s="84">
        <v>16000</v>
      </c>
      <c r="N25" s="58"/>
      <c r="O25" s="52">
        <f t="shared" si="2"/>
        <v>16000</v>
      </c>
      <c r="P25" s="58"/>
      <c r="Q25" s="43">
        <f t="shared" si="4"/>
        <v>0.5</v>
      </c>
      <c r="R25" s="45"/>
      <c r="S25" s="43">
        <f t="shared" si="5"/>
        <v>-0.33999999999999997</v>
      </c>
      <c r="T25" s="46"/>
      <c r="U25" s="43">
        <f t="shared" si="6"/>
        <v>-0.40476190476190477</v>
      </c>
      <c r="V25" s="57"/>
      <c r="W25" s="80">
        <v>132000</v>
      </c>
      <c r="X25" s="55"/>
      <c r="Y25" s="84">
        <v>23855</v>
      </c>
      <c r="Z25" s="58"/>
      <c r="AA25" s="52">
        <f t="shared" si="3"/>
        <v>108145</v>
      </c>
      <c r="AB25" s="58"/>
      <c r="AC25" s="43">
        <f t="shared" si="7"/>
        <v>0.81928030303030308</v>
      </c>
      <c r="AD25" s="45"/>
      <c r="AE25" s="43">
        <f t="shared" si="8"/>
        <v>0.31928030303030308</v>
      </c>
      <c r="AF25" s="57"/>
      <c r="AG25" s="43">
        <f t="shared" si="9"/>
        <v>-2.0719696969696888E-2</v>
      </c>
      <c r="AH25" s="57"/>
      <c r="AI25" s="43">
        <f t="shared" si="10"/>
        <v>0.63856060606060616</v>
      </c>
      <c r="AJ25" s="57"/>
      <c r="AK25" s="43">
        <f t="shared" si="11"/>
        <v>-2.4666305916305819E-2</v>
      </c>
    </row>
    <row r="26" spans="1:37" ht="15" x14ac:dyDescent="0.25">
      <c r="A26" s="37" t="s">
        <v>37</v>
      </c>
      <c r="B26" s="54"/>
      <c r="C26" s="81">
        <v>60000</v>
      </c>
      <c r="D26" s="55"/>
      <c r="E26" s="77">
        <v>30000</v>
      </c>
      <c r="F26" s="56"/>
      <c r="G26" s="59">
        <f t="shared" si="0"/>
        <v>30000</v>
      </c>
      <c r="H26" s="60"/>
      <c r="I26" s="61">
        <f t="shared" si="1"/>
        <v>0.5</v>
      </c>
      <c r="J26" s="57"/>
      <c r="K26" s="81">
        <v>41000</v>
      </c>
      <c r="L26" s="55"/>
      <c r="M26" s="85">
        <v>20000</v>
      </c>
      <c r="N26" s="58"/>
      <c r="O26" s="62">
        <f t="shared" si="2"/>
        <v>21000</v>
      </c>
      <c r="P26" s="58"/>
      <c r="Q26" s="61">
        <f t="shared" si="4"/>
        <v>0.51219512195121952</v>
      </c>
      <c r="R26" s="45"/>
      <c r="S26" s="61">
        <f t="shared" si="5"/>
        <v>1.2195121951219523E-2</v>
      </c>
      <c r="T26" s="45"/>
      <c r="U26" s="61">
        <f t="shared" si="6"/>
        <v>2.4390243902439046E-2</v>
      </c>
      <c r="V26" s="57"/>
      <c r="W26" s="81">
        <v>59000</v>
      </c>
      <c r="X26" s="55"/>
      <c r="Y26" s="85">
        <v>25000</v>
      </c>
      <c r="Z26" s="58"/>
      <c r="AA26" s="62">
        <f t="shared" si="3"/>
        <v>34000</v>
      </c>
      <c r="AB26" s="58"/>
      <c r="AC26" s="61">
        <f t="shared" si="7"/>
        <v>0.57627118644067798</v>
      </c>
      <c r="AD26" s="45"/>
      <c r="AE26" s="61">
        <f t="shared" si="8"/>
        <v>6.4076064489458462E-2</v>
      </c>
      <c r="AF26" s="57"/>
      <c r="AG26" s="61">
        <f t="shared" si="9"/>
        <v>7.6271186440677985E-2</v>
      </c>
      <c r="AH26" s="57"/>
      <c r="AI26" s="61">
        <f t="shared" si="10"/>
        <v>0.12510088781275222</v>
      </c>
      <c r="AJ26" s="57"/>
      <c r="AK26" s="61">
        <f t="shared" si="11"/>
        <v>0.15254237288135597</v>
      </c>
    </row>
    <row r="27" spans="1:37" ht="15" x14ac:dyDescent="0.25">
      <c r="A27" s="9"/>
      <c r="B27" s="38"/>
      <c r="C27" s="82"/>
      <c r="D27" s="51"/>
      <c r="E27" s="78"/>
      <c r="F27" s="48"/>
      <c r="G27" s="63"/>
      <c r="H27" s="60"/>
      <c r="I27" s="63"/>
      <c r="J27" s="9"/>
      <c r="K27" s="82"/>
      <c r="L27" s="51"/>
      <c r="M27" s="86"/>
      <c r="N27" s="51"/>
      <c r="O27" s="64"/>
      <c r="P27" s="51"/>
      <c r="Q27" s="63"/>
      <c r="R27" s="60"/>
      <c r="S27" s="63"/>
      <c r="T27" s="60"/>
      <c r="U27" s="63"/>
      <c r="V27" s="9"/>
      <c r="W27" s="82"/>
      <c r="X27" s="51"/>
      <c r="Y27" s="86"/>
      <c r="Z27" s="51"/>
      <c r="AA27" s="64"/>
      <c r="AB27" s="51"/>
      <c r="AC27" s="63"/>
      <c r="AD27" s="60"/>
      <c r="AE27" s="63"/>
      <c r="AF27" s="9"/>
      <c r="AG27" s="63"/>
      <c r="AH27" s="9"/>
      <c r="AI27" s="63"/>
      <c r="AJ27" s="9"/>
      <c r="AK27" s="63"/>
    </row>
    <row r="28" spans="1:37" ht="15.75" thickBot="1" x14ac:dyDescent="0.3">
      <c r="A28" s="9"/>
      <c r="B28" s="38"/>
      <c r="C28" s="79">
        <f>SUM(C13:C27)</f>
        <v>26531000</v>
      </c>
      <c r="D28" s="38" t="s">
        <v>7</v>
      </c>
      <c r="E28" s="79">
        <f>SUM(E13:E26)</f>
        <v>18234000</v>
      </c>
      <c r="F28" s="38" t="s">
        <v>7</v>
      </c>
      <c r="G28" s="65">
        <f>SUM(G13:G26)</f>
        <v>8297000</v>
      </c>
      <c r="H28" s="66"/>
      <c r="I28" s="67">
        <f>+G28/C28</f>
        <v>0.3127285062756775</v>
      </c>
      <c r="J28" s="38" t="s">
        <v>7</v>
      </c>
      <c r="K28" s="83">
        <f>SUM(K13:K26)</f>
        <v>19538170</v>
      </c>
      <c r="L28" s="38" t="s">
        <v>7</v>
      </c>
      <c r="M28" s="79">
        <f>SUM(M13:M26)</f>
        <v>15104464</v>
      </c>
      <c r="N28" s="38" t="s">
        <v>7</v>
      </c>
      <c r="O28" s="65">
        <f>SUM(O13:O26)</f>
        <v>4433706</v>
      </c>
      <c r="P28" s="38" t="s">
        <v>7</v>
      </c>
      <c r="Q28" s="67">
        <f t="shared" si="4"/>
        <v>0.22692534664198336</v>
      </c>
      <c r="R28" s="45"/>
      <c r="S28" s="67">
        <f t="shared" si="5"/>
        <v>-8.5803159633694143E-2</v>
      </c>
      <c r="T28" s="45"/>
      <c r="U28" s="67">
        <f t="shared" si="6"/>
        <v>-0.27436948634946839</v>
      </c>
      <c r="V28" s="9"/>
      <c r="W28" s="83">
        <f>SUM(W13:W26)</f>
        <v>20830170</v>
      </c>
      <c r="X28" s="38" t="s">
        <v>7</v>
      </c>
      <c r="Y28" s="79">
        <f>SUM(Y13:Y26)</f>
        <v>16206615</v>
      </c>
      <c r="Z28" s="38" t="s">
        <v>7</v>
      </c>
      <c r="AA28" s="65">
        <f>SUM(AA13:AA26)</f>
        <v>4623555</v>
      </c>
      <c r="AB28" s="38" t="s">
        <v>7</v>
      </c>
      <c r="AC28" s="67">
        <f t="shared" ref="AC28" si="12">+AA28/W28</f>
        <v>0.22196434306585111</v>
      </c>
      <c r="AD28" s="45"/>
      <c r="AE28" s="67">
        <f t="shared" si="8"/>
        <v>-4.9610035761322446E-3</v>
      </c>
      <c r="AF28" s="9"/>
      <c r="AG28" s="67">
        <f t="shared" si="9"/>
        <v>-9.0764163209826387E-2</v>
      </c>
      <c r="AH28" s="9"/>
      <c r="AI28" s="67">
        <f t="shared" ref="AI28" si="13">+AE28/Q28</f>
        <v>-2.1861830992194731E-2</v>
      </c>
      <c r="AJ28" s="57"/>
      <c r="AK28" s="67">
        <f t="shared" ref="AK28" si="14">+AG28/I28</f>
        <v>-0.29023309800167579</v>
      </c>
    </row>
    <row r="29" spans="1:37" ht="15.75" thickTop="1" x14ac:dyDescent="0.25">
      <c r="A29" s="9"/>
      <c r="B29" s="9"/>
      <c r="C29" s="68"/>
      <c r="D29" s="69"/>
      <c r="E29" s="68"/>
      <c r="F29" s="70"/>
      <c r="G29" s="9"/>
      <c r="H29" s="57"/>
      <c r="I29" s="9"/>
      <c r="J29" s="9"/>
      <c r="K29" s="9"/>
      <c r="L29" s="70"/>
      <c r="M29" s="9"/>
      <c r="N29" s="70"/>
      <c r="O29" s="9"/>
      <c r="P29" s="70"/>
      <c r="Q29" s="70"/>
      <c r="R29" s="71"/>
      <c r="S29" s="71"/>
      <c r="T29" s="71"/>
      <c r="U29" s="7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ht="18.75" x14ac:dyDescent="0.3">
      <c r="A30" s="9"/>
      <c r="B30" s="9"/>
      <c r="C30" s="88" t="s">
        <v>38</v>
      </c>
      <c r="D30" s="89"/>
      <c r="E30" s="88" t="s">
        <v>39</v>
      </c>
      <c r="F30" s="89"/>
      <c r="G30" s="88" t="s">
        <v>40</v>
      </c>
      <c r="H30" s="90"/>
      <c r="I30" s="88" t="s">
        <v>40</v>
      </c>
      <c r="J30" s="88"/>
      <c r="K30" s="88" t="s">
        <v>41</v>
      </c>
      <c r="L30" s="89"/>
      <c r="M30" s="88" t="s">
        <v>42</v>
      </c>
      <c r="N30" s="89"/>
      <c r="O30" s="88" t="s">
        <v>40</v>
      </c>
      <c r="P30" s="90"/>
      <c r="Q30" s="88" t="s">
        <v>40</v>
      </c>
      <c r="R30" s="91"/>
      <c r="S30" s="88" t="s">
        <v>40</v>
      </c>
      <c r="T30" s="90"/>
      <c r="U30" s="88" t="s">
        <v>40</v>
      </c>
      <c r="V30" s="92"/>
      <c r="W30" s="88" t="s">
        <v>41</v>
      </c>
      <c r="X30" s="89"/>
      <c r="Y30" s="88" t="s">
        <v>42</v>
      </c>
      <c r="Z30" s="89"/>
      <c r="AA30" s="88" t="s">
        <v>40</v>
      </c>
      <c r="AB30" s="90"/>
      <c r="AC30" s="88" t="s">
        <v>40</v>
      </c>
      <c r="AD30" s="91"/>
      <c r="AE30" s="88" t="s">
        <v>43</v>
      </c>
      <c r="AF30" s="92"/>
      <c r="AG30" s="88" t="s">
        <v>44</v>
      </c>
      <c r="AH30" s="92"/>
      <c r="AI30" s="88" t="s">
        <v>40</v>
      </c>
      <c r="AJ30" s="92"/>
      <c r="AK30" s="88" t="s">
        <v>40</v>
      </c>
    </row>
    <row r="31" spans="1:37" ht="15" x14ac:dyDescent="0.25">
      <c r="A31" s="9"/>
      <c r="B31" s="9"/>
      <c r="C31" s="9"/>
      <c r="D31" s="70"/>
      <c r="E31" s="9"/>
      <c r="F31" s="70"/>
      <c r="G31" s="9"/>
      <c r="H31" s="57"/>
      <c r="I31" s="9"/>
      <c r="J31" s="9"/>
      <c r="K31" s="9"/>
      <c r="L31" s="70"/>
      <c r="M31" s="9"/>
      <c r="N31" s="70"/>
      <c r="O31" s="9"/>
      <c r="P31" s="70"/>
      <c r="Q31" s="70"/>
      <c r="R31" s="71"/>
      <c r="S31" s="71"/>
      <c r="T31" s="71"/>
      <c r="U31" s="71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ht="15" x14ac:dyDescent="0.25">
      <c r="A32" s="9"/>
      <c r="B32" s="9"/>
      <c r="C32" s="9"/>
      <c r="D32" s="70"/>
      <c r="E32" s="9"/>
      <c r="F32" s="70"/>
      <c r="G32" s="9"/>
      <c r="H32" s="57"/>
      <c r="I32" s="9"/>
      <c r="J32" s="9"/>
      <c r="K32" s="9"/>
      <c r="L32" s="70"/>
      <c r="M32" s="9"/>
      <c r="N32" s="70"/>
      <c r="O32" s="9"/>
      <c r="P32" s="70"/>
      <c r="Q32" s="70"/>
      <c r="R32" s="71"/>
      <c r="S32" s="71"/>
      <c r="T32" s="71"/>
      <c r="U32" s="71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ht="18.75" x14ac:dyDescent="0.3">
      <c r="A33" s="88" t="s">
        <v>38</v>
      </c>
      <c r="B33" s="9"/>
      <c r="C33" s="16" t="s">
        <v>45</v>
      </c>
      <c r="D33" s="70"/>
      <c r="E33" s="9"/>
      <c r="F33" s="70"/>
      <c r="G33" s="9"/>
      <c r="H33" s="57"/>
      <c r="I33" s="9"/>
      <c r="J33" s="9"/>
      <c r="K33" s="9"/>
      <c r="L33" s="70"/>
      <c r="M33" s="9"/>
      <c r="N33" s="70"/>
      <c r="O33" s="9"/>
      <c r="P33" s="70"/>
      <c r="Q33" s="70"/>
      <c r="R33" s="71"/>
      <c r="S33" s="71"/>
      <c r="T33" s="71"/>
      <c r="U33" s="71"/>
      <c r="V33" s="71"/>
      <c r="W33" s="71"/>
      <c r="X33" s="71"/>
      <c r="Y33" s="71"/>
      <c r="Z33" s="71"/>
      <c r="AA33" s="9"/>
      <c r="AB33" s="70"/>
      <c r="AC33" s="9"/>
      <c r="AD33" s="70"/>
      <c r="AE33" s="9"/>
      <c r="AF33" s="37"/>
      <c r="AG33" s="37"/>
      <c r="AH33" s="9"/>
      <c r="AI33" s="9"/>
      <c r="AJ33" s="9"/>
      <c r="AK33" s="9"/>
    </row>
    <row r="34" spans="1:37" ht="18.75" x14ac:dyDescent="0.3">
      <c r="A34" s="88" t="s">
        <v>39</v>
      </c>
      <c r="B34" s="9"/>
      <c r="C34" s="16" t="s">
        <v>46</v>
      </c>
      <c r="D34" s="70"/>
      <c r="E34" s="9"/>
      <c r="F34" s="70"/>
      <c r="G34" s="9"/>
      <c r="H34" s="57"/>
      <c r="I34" s="9"/>
      <c r="J34" s="9"/>
      <c r="K34" s="9"/>
      <c r="L34" s="70"/>
      <c r="M34" s="9"/>
      <c r="N34" s="70"/>
      <c r="O34" s="9"/>
      <c r="P34" s="70"/>
      <c r="Q34" s="70"/>
      <c r="R34" s="71"/>
      <c r="S34" s="71"/>
      <c r="T34" s="71"/>
      <c r="U34" s="71"/>
      <c r="V34" s="71"/>
      <c r="W34" s="71"/>
      <c r="X34" s="71"/>
      <c r="Y34" s="71"/>
      <c r="Z34" s="71"/>
      <c r="AA34" s="9"/>
      <c r="AB34" s="70"/>
      <c r="AC34" s="9"/>
      <c r="AD34" s="70"/>
      <c r="AE34" s="9"/>
      <c r="AF34" s="37"/>
      <c r="AG34" s="37"/>
      <c r="AH34" s="9"/>
      <c r="AI34" s="9"/>
      <c r="AJ34" s="9"/>
      <c r="AK34" s="9"/>
    </row>
    <row r="35" spans="1:37" ht="18.75" x14ac:dyDescent="0.3">
      <c r="A35" s="88" t="s">
        <v>40</v>
      </c>
      <c r="B35" s="9"/>
      <c r="C35" s="16" t="s">
        <v>47</v>
      </c>
      <c r="D35" s="70"/>
      <c r="E35" s="9"/>
      <c r="F35" s="70"/>
      <c r="G35" s="9"/>
      <c r="H35" s="57"/>
      <c r="I35" s="9"/>
      <c r="J35" s="9"/>
      <c r="K35" s="9"/>
      <c r="L35" s="70"/>
      <c r="M35" s="9"/>
      <c r="N35" s="70"/>
      <c r="O35" s="9"/>
      <c r="P35" s="70"/>
      <c r="Q35" s="70"/>
      <c r="R35" s="71"/>
      <c r="S35" s="71"/>
      <c r="T35" s="71"/>
      <c r="U35" s="71"/>
      <c r="V35" s="71"/>
      <c r="W35" s="71"/>
      <c r="X35" s="71"/>
      <c r="Y35" s="71"/>
      <c r="Z35" s="71"/>
      <c r="AA35" s="9"/>
      <c r="AB35" s="70"/>
      <c r="AC35" s="9"/>
      <c r="AD35" s="70"/>
      <c r="AE35" s="9"/>
      <c r="AF35" s="37"/>
      <c r="AG35" s="37"/>
      <c r="AH35" s="9"/>
      <c r="AI35" s="9"/>
      <c r="AJ35" s="9"/>
      <c r="AK35" s="9"/>
    </row>
    <row r="36" spans="1:37" ht="18.75" x14ac:dyDescent="0.3">
      <c r="A36" s="88" t="s">
        <v>41</v>
      </c>
      <c r="B36" s="9"/>
      <c r="C36" s="16" t="s">
        <v>48</v>
      </c>
      <c r="D36" s="9"/>
      <c r="E36" s="9"/>
      <c r="F36" s="9"/>
      <c r="G36" s="9"/>
      <c r="H36" s="57"/>
      <c r="I36" s="9"/>
      <c r="J36" s="9"/>
      <c r="K36" s="9"/>
      <c r="L36" s="70"/>
      <c r="M36" s="9"/>
      <c r="N36" s="70"/>
      <c r="O36" s="9"/>
      <c r="P36" s="70"/>
      <c r="Q36" s="70"/>
      <c r="R36" s="71"/>
      <c r="S36" s="71"/>
      <c r="T36" s="71"/>
      <c r="U36" s="71"/>
      <c r="V36" s="71"/>
      <c r="W36" s="71"/>
      <c r="X36" s="71"/>
      <c r="Y36" s="71"/>
      <c r="Z36" s="71"/>
      <c r="AA36" s="9"/>
      <c r="AB36" s="70"/>
      <c r="AC36" s="9"/>
      <c r="AD36" s="70"/>
      <c r="AE36" s="9"/>
      <c r="AF36" s="37"/>
      <c r="AG36" s="37"/>
      <c r="AH36" s="9"/>
      <c r="AI36" s="9"/>
      <c r="AJ36" s="9"/>
      <c r="AK36" s="9"/>
    </row>
    <row r="37" spans="1:37" ht="18.75" x14ac:dyDescent="0.3">
      <c r="A37" s="88" t="s">
        <v>42</v>
      </c>
      <c r="B37" s="9"/>
      <c r="C37" s="16" t="s">
        <v>49</v>
      </c>
      <c r="D37" s="70"/>
      <c r="E37" s="9"/>
      <c r="F37" s="70"/>
      <c r="G37" s="9"/>
      <c r="H37" s="57"/>
      <c r="I37" s="9"/>
      <c r="J37" s="9"/>
      <c r="K37" s="9"/>
      <c r="L37" s="70"/>
      <c r="M37" s="9"/>
      <c r="N37" s="70"/>
      <c r="O37" s="9"/>
      <c r="P37" s="70"/>
      <c r="Q37" s="70"/>
      <c r="R37" s="71"/>
      <c r="S37" s="71"/>
      <c r="T37" s="71"/>
      <c r="U37" s="71"/>
      <c r="V37" s="71"/>
      <c r="W37" s="71"/>
      <c r="X37" s="71"/>
      <c r="Y37" s="71"/>
      <c r="Z37" s="71"/>
      <c r="AA37" s="9"/>
      <c r="AB37" s="70"/>
      <c r="AC37" s="9"/>
      <c r="AD37" s="70"/>
      <c r="AE37" s="9"/>
      <c r="AF37" s="37"/>
      <c r="AG37" s="37"/>
      <c r="AH37" s="9"/>
      <c r="AI37" s="9"/>
      <c r="AJ37" s="9"/>
      <c r="AK37" s="9"/>
    </row>
    <row r="38" spans="1:37" ht="18.75" x14ac:dyDescent="0.3">
      <c r="A38" s="88" t="s">
        <v>43</v>
      </c>
      <c r="B38" s="9"/>
      <c r="C38" s="16" t="s">
        <v>50</v>
      </c>
      <c r="D38" s="70"/>
      <c r="E38" s="9"/>
      <c r="F38" s="70"/>
      <c r="G38" s="9"/>
      <c r="H38" s="57"/>
      <c r="I38" s="9"/>
      <c r="J38" s="9"/>
      <c r="K38" s="9"/>
      <c r="L38" s="70"/>
      <c r="M38" s="9"/>
      <c r="N38" s="70"/>
      <c r="O38" s="9"/>
      <c r="P38" s="70"/>
      <c r="Q38" s="70"/>
      <c r="R38" s="71"/>
      <c r="S38" s="71"/>
      <c r="T38" s="71"/>
      <c r="U38" s="71"/>
      <c r="V38" s="71"/>
      <c r="W38" s="71"/>
      <c r="X38" s="71"/>
      <c r="Y38" s="71"/>
      <c r="Z38" s="71"/>
      <c r="AA38" s="9"/>
      <c r="AB38" s="70"/>
      <c r="AC38" s="9"/>
      <c r="AD38" s="70"/>
      <c r="AE38" s="9"/>
      <c r="AF38" s="37"/>
      <c r="AG38" s="37"/>
      <c r="AH38" s="9"/>
      <c r="AI38" s="9"/>
      <c r="AJ38" s="9"/>
      <c r="AK38" s="9"/>
    </row>
    <row r="39" spans="1:37" ht="18.75" x14ac:dyDescent="0.3">
      <c r="A39" s="88" t="s">
        <v>44</v>
      </c>
      <c r="B39" s="9"/>
      <c r="C39" s="16" t="s">
        <v>51</v>
      </c>
      <c r="D39" s="70"/>
      <c r="E39" s="9"/>
      <c r="F39" s="70"/>
      <c r="G39" s="9"/>
      <c r="H39" s="57"/>
      <c r="I39" s="9"/>
      <c r="J39" s="9"/>
      <c r="K39" s="9"/>
      <c r="L39" s="70"/>
      <c r="M39" s="9"/>
      <c r="N39" s="70"/>
      <c r="O39" s="9"/>
      <c r="P39" s="70"/>
      <c r="Q39" s="70"/>
      <c r="R39" s="71"/>
      <c r="S39" s="71"/>
      <c r="T39" s="71"/>
      <c r="U39" s="71"/>
      <c r="V39" s="71"/>
      <c r="W39" s="71"/>
      <c r="X39" s="71"/>
      <c r="Y39" s="71"/>
      <c r="Z39" s="71"/>
      <c r="AA39" s="9"/>
      <c r="AB39" s="70"/>
      <c r="AC39" s="9"/>
      <c r="AD39" s="70"/>
      <c r="AE39" s="9"/>
      <c r="AF39" s="37"/>
      <c r="AG39" s="37"/>
      <c r="AH39" s="9"/>
      <c r="AI39" s="9"/>
      <c r="AJ39" s="9"/>
      <c r="AK39" s="9"/>
    </row>
    <row r="40" spans="1:37" ht="15" x14ac:dyDescent="0.25">
      <c r="A40" s="73"/>
      <c r="B40" s="9"/>
      <c r="C40" s="9"/>
      <c r="D40" s="70"/>
      <c r="E40" s="9"/>
      <c r="F40" s="70"/>
      <c r="G40" s="9"/>
      <c r="H40" s="57"/>
      <c r="I40" s="9"/>
      <c r="J40" s="9"/>
      <c r="K40" s="9"/>
      <c r="L40" s="70"/>
      <c r="M40" s="9"/>
      <c r="N40" s="70"/>
      <c r="O40" s="9"/>
      <c r="P40" s="70"/>
      <c r="Q40" s="70"/>
      <c r="R40" s="71"/>
      <c r="S40" s="71"/>
      <c r="T40" s="71"/>
      <c r="U40" s="71"/>
      <c r="V40" s="71"/>
      <c r="W40" s="71"/>
      <c r="X40" s="71"/>
      <c r="Y40" s="71"/>
      <c r="Z40" s="71"/>
      <c r="AA40" s="9"/>
      <c r="AB40" s="70"/>
      <c r="AC40" s="9"/>
      <c r="AD40" s="70"/>
      <c r="AE40" s="9"/>
      <c r="AF40" s="37"/>
      <c r="AG40" s="37"/>
      <c r="AH40" s="9"/>
      <c r="AI40" s="9"/>
      <c r="AJ40" s="9"/>
      <c r="AK40" s="9"/>
    </row>
    <row r="41" spans="1:37" ht="15" x14ac:dyDescent="0.25">
      <c r="A41" s="73"/>
      <c r="B41" s="9"/>
      <c r="C41" s="16"/>
      <c r="D41" s="70"/>
      <c r="E41" s="9"/>
      <c r="F41" s="70"/>
      <c r="G41" s="9"/>
      <c r="H41" s="57"/>
      <c r="I41" s="9"/>
      <c r="J41" s="9"/>
      <c r="K41" s="9"/>
      <c r="L41" s="70"/>
      <c r="M41" s="9"/>
      <c r="N41" s="70"/>
      <c r="O41" s="9"/>
      <c r="P41" s="70"/>
      <c r="Q41" s="70"/>
      <c r="R41" s="71"/>
      <c r="S41" s="71"/>
      <c r="T41" s="71"/>
      <c r="U41" s="71"/>
      <c r="V41" s="71"/>
      <c r="W41" s="71"/>
      <c r="X41" s="71"/>
      <c r="Y41" s="71"/>
      <c r="Z41" s="71"/>
      <c r="AA41" s="9"/>
      <c r="AB41" s="70"/>
      <c r="AC41" s="9"/>
      <c r="AD41" s="70"/>
      <c r="AE41" s="9"/>
      <c r="AF41" s="37"/>
      <c r="AG41" s="37"/>
      <c r="AH41" s="9"/>
      <c r="AI41" s="9"/>
      <c r="AJ41" s="9"/>
      <c r="AK41" s="9"/>
    </row>
    <row r="42" spans="1:37" ht="18.75" x14ac:dyDescent="0.3">
      <c r="A42" s="88" t="s">
        <v>52</v>
      </c>
      <c r="B42" s="9"/>
      <c r="C42" s="16" t="s">
        <v>53</v>
      </c>
      <c r="D42" s="70"/>
      <c r="E42" s="9"/>
      <c r="F42" s="70"/>
      <c r="G42" s="9"/>
      <c r="H42" s="57"/>
      <c r="I42" s="9"/>
      <c r="J42" s="9"/>
      <c r="K42" s="9"/>
      <c r="L42" s="70"/>
      <c r="M42" s="9"/>
      <c r="N42" s="70"/>
      <c r="O42" s="9"/>
      <c r="P42" s="70"/>
      <c r="Q42" s="70"/>
      <c r="R42" s="71"/>
      <c r="S42" s="71"/>
      <c r="T42" s="71"/>
      <c r="U42" s="71"/>
      <c r="V42" s="71"/>
      <c r="W42" s="71"/>
      <c r="X42" s="71"/>
      <c r="Y42" s="71"/>
      <c r="Z42" s="71"/>
      <c r="AA42" s="9"/>
      <c r="AB42" s="70"/>
      <c r="AC42" s="9"/>
      <c r="AD42" s="70"/>
      <c r="AE42" s="9"/>
      <c r="AF42" s="37"/>
      <c r="AG42" s="37"/>
      <c r="AH42" s="9"/>
      <c r="AI42" s="9"/>
      <c r="AJ42" s="9"/>
      <c r="AK42" s="9"/>
    </row>
    <row r="43" spans="1:37" ht="15" x14ac:dyDescent="0.25">
      <c r="A43" s="9"/>
      <c r="B43" s="9"/>
      <c r="C43" s="9"/>
      <c r="D43" s="70"/>
      <c r="E43" s="9"/>
      <c r="F43" s="70"/>
      <c r="G43" s="9"/>
      <c r="H43" s="57"/>
      <c r="I43" s="9"/>
      <c r="J43" s="9"/>
      <c r="K43" s="9"/>
      <c r="L43" s="70"/>
      <c r="M43" s="9"/>
      <c r="N43" s="70"/>
      <c r="O43" s="9"/>
      <c r="P43" s="70"/>
      <c r="Q43" s="70"/>
      <c r="R43" s="71"/>
      <c r="S43" s="71"/>
      <c r="T43" s="71"/>
      <c r="U43" s="71"/>
      <c r="V43" s="71"/>
      <c r="W43" s="71"/>
      <c r="X43" s="71"/>
      <c r="Y43" s="71"/>
      <c r="Z43" s="71"/>
      <c r="AA43" s="9"/>
      <c r="AB43" s="70"/>
      <c r="AC43" s="9"/>
      <c r="AD43" s="70"/>
      <c r="AE43" s="9"/>
      <c r="AF43" s="37"/>
      <c r="AG43" s="37"/>
      <c r="AH43" s="9"/>
      <c r="AI43" s="9"/>
      <c r="AJ43" s="9"/>
      <c r="AK43" s="9"/>
    </row>
    <row r="44" spans="1:37" ht="15" x14ac:dyDescent="0.25">
      <c r="A44" s="87"/>
      <c r="B44" s="9"/>
      <c r="C44" s="16" t="s">
        <v>55</v>
      </c>
      <c r="D44" s="70"/>
      <c r="E44" s="9"/>
      <c r="F44" s="70"/>
      <c r="G44" s="9"/>
      <c r="H44" s="57"/>
      <c r="I44" s="9"/>
      <c r="J44" s="9"/>
      <c r="K44" s="9"/>
      <c r="L44" s="70"/>
      <c r="M44" s="9"/>
      <c r="N44" s="70"/>
      <c r="O44" s="9"/>
      <c r="P44" s="70"/>
      <c r="Q44" s="70"/>
      <c r="R44" s="71"/>
      <c r="S44" s="71"/>
      <c r="T44" s="71"/>
      <c r="U44" s="71"/>
      <c r="V44" s="71"/>
      <c r="W44" s="71"/>
      <c r="X44" s="71"/>
      <c r="Y44" s="71"/>
      <c r="Z44" s="71"/>
      <c r="AA44" s="9"/>
      <c r="AB44" s="70"/>
      <c r="AC44" s="9"/>
      <c r="AD44" s="70"/>
      <c r="AE44" s="9"/>
      <c r="AF44" s="37"/>
      <c r="AG44" s="37"/>
      <c r="AH44" s="9"/>
      <c r="AI44" s="9"/>
      <c r="AJ44" s="9"/>
      <c r="AK44" s="9"/>
    </row>
    <row r="45" spans="1:37" ht="15" x14ac:dyDescent="0.25">
      <c r="A45" s="9"/>
      <c r="B45" s="9"/>
      <c r="C45" s="9"/>
      <c r="D45" s="70"/>
      <c r="E45" s="9"/>
      <c r="F45" s="70"/>
      <c r="G45" s="9"/>
      <c r="H45" s="57"/>
      <c r="I45" s="9"/>
      <c r="J45" s="9"/>
      <c r="K45" s="9"/>
      <c r="L45" s="70"/>
      <c r="M45" s="9"/>
      <c r="N45" s="70"/>
      <c r="O45" s="9"/>
      <c r="P45" s="70"/>
      <c r="Q45" s="70"/>
      <c r="R45" s="71"/>
      <c r="S45" s="71"/>
      <c r="T45" s="71"/>
      <c r="U45" s="71"/>
      <c r="V45" s="71"/>
      <c r="W45" s="71"/>
      <c r="X45" s="71"/>
      <c r="Y45" s="71"/>
      <c r="Z45" s="71"/>
      <c r="AA45" s="9"/>
      <c r="AB45" s="70"/>
      <c r="AC45" s="9"/>
      <c r="AD45" s="70"/>
      <c r="AE45" s="9"/>
      <c r="AF45" s="37"/>
      <c r="AG45" s="37"/>
      <c r="AH45" s="9"/>
      <c r="AI45" s="9"/>
      <c r="AJ45" s="9"/>
      <c r="AK45" s="9"/>
    </row>
    <row r="46" spans="1:37" ht="15" x14ac:dyDescent="0.25">
      <c r="A46" s="72"/>
      <c r="B46" s="9"/>
      <c r="C46" s="16" t="s">
        <v>54</v>
      </c>
      <c r="D46" s="70"/>
      <c r="E46" s="9"/>
      <c r="F46" s="70"/>
      <c r="G46" s="9"/>
      <c r="H46" s="57"/>
      <c r="I46" s="9"/>
      <c r="J46" s="9"/>
      <c r="K46" s="9"/>
      <c r="L46" s="70"/>
      <c r="M46" s="9"/>
      <c r="N46" s="70"/>
      <c r="O46" s="9"/>
      <c r="P46" s="70"/>
      <c r="Q46" s="70"/>
      <c r="R46" s="71"/>
      <c r="S46" s="71"/>
      <c r="T46" s="71"/>
      <c r="U46" s="71"/>
      <c r="V46" s="71"/>
      <c r="W46" s="71"/>
      <c r="X46" s="71"/>
      <c r="Y46" s="71"/>
      <c r="Z46" s="71"/>
      <c r="AA46" s="9"/>
      <c r="AB46" s="70"/>
      <c r="AC46" s="9"/>
      <c r="AD46" s="70"/>
      <c r="AE46" s="9"/>
      <c r="AF46" s="37"/>
      <c r="AG46" s="37"/>
      <c r="AH46" s="9"/>
      <c r="AI46" s="9"/>
      <c r="AJ46" s="9"/>
      <c r="AK46" s="9"/>
    </row>
    <row r="47" spans="1:37" ht="15" x14ac:dyDescent="0.2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</row>
  </sheetData>
  <mergeCells count="7">
    <mergeCell ref="A1:AK1"/>
    <mergeCell ref="A2:AG2"/>
    <mergeCell ref="A3:AG3"/>
    <mergeCell ref="A4:AG4"/>
    <mergeCell ref="C8:I8"/>
    <mergeCell ref="K8:U8"/>
    <mergeCell ref="W8:A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E. Lee</dc:creator>
  <cp:lastModifiedBy>Kelsey Gonzales</cp:lastModifiedBy>
  <dcterms:created xsi:type="dcterms:W3CDTF">2015-03-11T16:21:14Z</dcterms:created>
  <dcterms:modified xsi:type="dcterms:W3CDTF">2017-02-08T20:35:55Z</dcterms:modified>
</cp:coreProperties>
</file>