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heresa\cases\"/>
    </mc:Choice>
  </mc:AlternateContent>
  <bookViews>
    <workbookView xWindow="0" yWindow="0" windowWidth="19200" windowHeight="8780"/>
  </bookViews>
  <sheets>
    <sheet name="Bricks Worksheet 2015" sheetId="1" r:id="rId1"/>
  </sheets>
  <definedNames>
    <definedName name="_xlnm.Print_Area" localSheetId="0">'Bricks Worksheet 2015'!$A$1:$G$121</definedName>
    <definedName name="PRINT_AREA_MI">'Bricks Worksheet 2015'!$A$30:$G$83</definedName>
  </definedNames>
  <calcPr calcId="152511"/>
</workbook>
</file>

<file path=xl/calcChain.xml><?xml version="1.0" encoding="utf-8"?>
<calcChain xmlns="http://schemas.openxmlformats.org/spreadsheetml/2006/main">
  <c r="C15" i="1" l="1"/>
  <c r="C26" i="1"/>
  <c r="F33" i="1" s="1"/>
  <c r="C42" i="1"/>
  <c r="D42" i="1"/>
  <c r="E42" i="1"/>
  <c r="F42" i="1"/>
  <c r="G42" i="1"/>
  <c r="C116" i="1"/>
  <c r="C118" i="1" s="1"/>
  <c r="D45" i="1" s="1"/>
  <c r="F46" i="1" l="1"/>
  <c r="C28" i="1"/>
  <c r="C85" i="1" s="1"/>
  <c r="D46" i="1"/>
  <c r="D54" i="1" s="1"/>
  <c r="F54" i="1"/>
  <c r="C46" i="1"/>
  <c r="C54" i="1" s="1"/>
  <c r="G46" i="1"/>
  <c r="G54" i="1" s="1"/>
  <c r="E46" i="1"/>
  <c r="E54" i="1" s="1"/>
  <c r="G45" i="1"/>
  <c r="E45" i="1"/>
  <c r="C45" i="1"/>
  <c r="F45" i="1"/>
  <c r="G58" i="1" l="1"/>
  <c r="G48" i="1"/>
  <c r="G50" i="1" s="1"/>
  <c r="G51" i="1" s="1"/>
  <c r="G53" i="1" s="1"/>
  <c r="G56" i="1" s="1"/>
  <c r="C69" i="1"/>
  <c r="E69" i="1" s="1"/>
  <c r="E76" i="1" s="1"/>
  <c r="G59" i="1"/>
  <c r="G60" i="1" s="1"/>
  <c r="E48" i="1"/>
  <c r="E50" i="1" s="1"/>
  <c r="E51" i="1" s="1"/>
  <c r="E53" i="1" s="1"/>
  <c r="E56" i="1" s="1"/>
  <c r="E62" i="1" s="1"/>
  <c r="C72" i="1" s="1"/>
  <c r="D72" i="1" s="1"/>
  <c r="D48" i="1"/>
  <c r="D50" i="1" s="1"/>
  <c r="D51" i="1" s="1"/>
  <c r="D53" i="1" s="1"/>
  <c r="D56" i="1" s="1"/>
  <c r="D62" i="1" s="1"/>
  <c r="C71" i="1" s="1"/>
  <c r="D71" i="1" s="1"/>
  <c r="F48" i="1"/>
  <c r="F50" i="1" s="1"/>
  <c r="F51" i="1" s="1"/>
  <c r="F53" i="1" s="1"/>
  <c r="F56" i="1" s="1"/>
  <c r="F62" i="1" s="1"/>
  <c r="C73" i="1" s="1"/>
  <c r="D73" i="1" s="1"/>
  <c r="C48" i="1"/>
  <c r="C50" i="1" s="1"/>
  <c r="D69" i="1" l="1"/>
  <c r="G62" i="1"/>
  <c r="C74" i="1" s="1"/>
  <c r="D74" i="1" s="1"/>
  <c r="C51" i="1"/>
  <c r="C53" i="1" s="1"/>
  <c r="C56" i="1" s="1"/>
  <c r="C62" i="1" s="1"/>
  <c r="C70" i="1" s="1"/>
  <c r="D70" i="1" l="1"/>
  <c r="C86" i="1"/>
  <c r="C90" i="1" s="1"/>
  <c r="C80" i="1" s="1"/>
  <c r="C87" i="1"/>
  <c r="C76" i="1"/>
  <c r="C78" i="1"/>
  <c r="C82" i="1" l="1"/>
  <c r="D76" i="1"/>
  <c r="C88" i="1"/>
</calcChain>
</file>

<file path=xl/sharedStrings.xml><?xml version="1.0" encoding="utf-8"?>
<sst xmlns="http://schemas.openxmlformats.org/spreadsheetml/2006/main" count="226" uniqueCount="128">
  <si>
    <t>Bricks and Mortar National Bank</t>
  </si>
  <si>
    <t>-</t>
  </si>
  <si>
    <t>Exhibit 1:  Start-up Expenses</t>
  </si>
  <si>
    <t>Supplies</t>
  </si>
  <si>
    <t xml:space="preserve"> </t>
  </si>
  <si>
    <t>Software</t>
  </si>
  <si>
    <t xml:space="preserve">   Implementation fee</t>
  </si>
  <si>
    <t xml:space="preserve">   ATM Installation</t>
  </si>
  <si>
    <t>Total Switch costs:</t>
  </si>
  <si>
    <t>Personnel Training Exp.</t>
  </si>
  <si>
    <t>Building and Equipment:</t>
  </si>
  <si>
    <t xml:space="preserve">   ATM cost</t>
  </si>
  <si>
    <t xml:space="preserve">   Building</t>
  </si>
  <si>
    <t xml:space="preserve">   Signage</t>
  </si>
  <si>
    <t>Total depreciable costs</t>
  </si>
  <si>
    <t>----------------------</t>
  </si>
  <si>
    <t>Exhibit 2:   Estimation of cash flows</t>
  </si>
  <si>
    <t xml:space="preserve">     and present values</t>
  </si>
  <si>
    <t xml:space="preserve">   Bank's tax rate:</t>
  </si>
  <si>
    <t>Marginal operating income:</t>
  </si>
  <si>
    <t xml:space="preserve">   Depreciable basis:</t>
  </si>
  <si>
    <t>BRICKS AND MORTAR BANK</t>
  </si>
  <si>
    <t xml:space="preserve">   Discount rate:</t>
  </si>
  <si>
    <t>Cash Flow Estimation</t>
  </si>
  <si>
    <t>Year 1</t>
  </si>
  <si>
    <t>Year 2</t>
  </si>
  <si>
    <t>Year 3</t>
  </si>
  <si>
    <t xml:space="preserve"> Year 4</t>
  </si>
  <si>
    <t>Year 5</t>
  </si>
  <si>
    <t>Income:</t>
  </si>
  <si>
    <t xml:space="preserve">   Transaction charge</t>
  </si>
  <si>
    <t xml:space="preserve">   Marginal Oper. Income</t>
  </si>
  <si>
    <t>--------------------</t>
  </si>
  <si>
    <t>---------------------</t>
  </si>
  <si>
    <t>*</t>
  </si>
  <si>
    <t>Total incremental income</t>
  </si>
  <si>
    <t>Expenses:</t>
  </si>
  <si>
    <t xml:space="preserve">   ATM Operat. Expenses</t>
  </si>
  <si>
    <t xml:space="preserve">   Depreciation expense</t>
  </si>
  <si>
    <t>Total added Expenses</t>
  </si>
  <si>
    <t>Pre-tax marginal income</t>
  </si>
  <si>
    <t>Income taxes</t>
  </si>
  <si>
    <t>After-tax income</t>
  </si>
  <si>
    <t>add back dep. expense</t>
  </si>
  <si>
    <t>Total oper. cash flow</t>
  </si>
  <si>
    <t>Salvage value year 5</t>
  </si>
  <si>
    <t xml:space="preserve">     ---</t>
  </si>
  <si>
    <t>Gain on sale (5000-BV)</t>
  </si>
  <si>
    <t>Additional tax on sale</t>
  </si>
  <si>
    <t>AT income from sale</t>
  </si>
  <si>
    <t>-------------------</t>
  </si>
  <si>
    <t>Net cash flow</t>
  </si>
  <si>
    <t xml:space="preserve"> ==========</t>
  </si>
  <si>
    <t>Present value summary</t>
  </si>
  <si>
    <t xml:space="preserve">  ---------------------</t>
  </si>
  <si>
    <t>Cash Flows</t>
  </si>
  <si>
    <t>Present value</t>
  </si>
  <si>
    <t xml:space="preserve">   Cumulative Cash Flows</t>
  </si>
  <si>
    <t xml:space="preserve">   --------------------</t>
  </si>
  <si>
    <t>PV TABLE@12%</t>
  </si>
  <si>
    <t>Initial cash outflow</t>
  </si>
  <si>
    <t>Year 1 cash flow</t>
  </si>
  <si>
    <t>Year 2 cash flow</t>
  </si>
  <si>
    <t>Year 3 cash flow</t>
  </si>
  <si>
    <t>Year 4 cash flow</t>
  </si>
  <si>
    <t>Year 5 cash flow</t>
  </si>
  <si>
    <t>Net present value</t>
  </si>
  <si>
    <t>Internal rate of return</t>
  </si>
  <si>
    <t>Payback period</t>
  </si>
  <si>
    <t>Profitability Index</t>
  </si>
  <si>
    <t>PB=t+{b-c/d-c} = t + {b-c/e}</t>
  </si>
  <si>
    <t>b=</t>
  </si>
  <si>
    <t>c=</t>
  </si>
  <si>
    <t>d=</t>
  </si>
  <si>
    <t>e=</t>
  </si>
  <si>
    <t>t=</t>
  </si>
  <si>
    <t>On-Going Expenses Per Month</t>
  </si>
  <si>
    <t>MACRS</t>
  </si>
  <si>
    <t>YEAR 1</t>
  </si>
  <si>
    <t>ATM Maintenance Contract</t>
  </si>
  <si>
    <t>YEAR 2</t>
  </si>
  <si>
    <t>Employee Cost</t>
  </si>
  <si>
    <t>YEAR 3</t>
  </si>
  <si>
    <t>YEAR 5</t>
  </si>
  <si>
    <t>Monthly Fees:</t>
  </si>
  <si>
    <t>YEAR 6</t>
  </si>
  <si>
    <t>Card Issuance</t>
  </si>
  <si>
    <t>2000 Section 179</t>
  </si>
  <si>
    <t>2001 Section 179</t>
  </si>
  <si>
    <t>2002 Section 179</t>
  </si>
  <si>
    <t>Marketing Support Fees</t>
  </si>
  <si>
    <t>2003 Section 179</t>
  </si>
  <si>
    <t>Settlement Fees</t>
  </si>
  <si>
    <t>2004 Section 179</t>
  </si>
  <si>
    <t>2005 Section 179</t>
  </si>
  <si>
    <t>2006 Section 179</t>
  </si>
  <si>
    <t>Other Pass Through Expenses:</t>
  </si>
  <si>
    <t>Data Line</t>
  </si>
  <si>
    <t>Total Monthly Expenses</t>
  </si>
  <si>
    <t>Annual Cost (4,490*12)</t>
  </si>
  <si>
    <t xml:space="preserve"> ============</t>
  </si>
  <si>
    <t>2007 Section 179</t>
  </si>
  <si>
    <t>2008 Section 179</t>
  </si>
  <si>
    <t>2009 Section 179</t>
  </si>
  <si>
    <t>2010 Section 179</t>
  </si>
  <si>
    <t xml:space="preserve">   Network membership</t>
  </si>
  <si>
    <t xml:space="preserve">2012 Section 179 </t>
  </si>
  <si>
    <t>Hummer Tax Loophole</t>
  </si>
  <si>
    <t>Cars</t>
  </si>
  <si>
    <t>Trucks &amp; vans</t>
  </si>
  <si>
    <t>SUVs and CUVs</t>
  </si>
  <si>
    <t>50% Bonus Depreciation</t>
  </si>
  <si>
    <t xml:space="preserve">2011 Section 179 </t>
  </si>
  <si>
    <t>Exhibit 3</t>
  </si>
  <si>
    <t>Network Costs:</t>
  </si>
  <si>
    <t xml:space="preserve">   Building Modifications</t>
  </si>
  <si>
    <t>Total start-up Costs/Initial Cash Outlay</t>
  </si>
  <si>
    <t>Network Fees</t>
  </si>
  <si>
    <t>Intangible Tax</t>
  </si>
  <si>
    <t>Terminal Fees</t>
  </si>
  <si>
    <t xml:space="preserve">Network Management </t>
  </si>
  <si>
    <t>ATM Replenishment Fees</t>
  </si>
  <si>
    <t>Monthly Supplies</t>
  </si>
  <si>
    <t xml:space="preserve">   Internet Installation</t>
  </si>
  <si>
    <t>BRICKSWORKSHEET.2017</t>
  </si>
  <si>
    <t>Modem/Router Rental</t>
  </si>
  <si>
    <t>Training Travel expense</t>
  </si>
  <si>
    <t xml:space="preserve">   Heating/Cooling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</si>
</sst>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000%"/>
    <numFmt numFmtId="165" formatCode="0.00_)"/>
    <numFmt numFmtId="166" formatCode="&quot;$&quot;#,##0.00"/>
  </numFmts>
  <fonts count="11" x14ac:knownFonts="1">
    <font>
      <sz val="12"/>
      <name val="Arial"/>
    </font>
    <font>
      <sz val="10"/>
      <name val="Arial"/>
    </font>
    <font>
      <sz val="12"/>
      <color indexed="8"/>
      <name val="Arial"/>
    </font>
    <font>
      <u/>
      <sz val="16"/>
      <color indexed="8"/>
      <name val="Arial"/>
      <family val="2"/>
    </font>
    <font>
      <b/>
      <u/>
      <sz val="16"/>
      <color indexed="8"/>
      <name val="Arial"/>
      <family val="2"/>
    </font>
    <font>
      <b/>
      <u/>
      <sz val="12"/>
      <color indexed="8"/>
      <name val="Arial"/>
      <family val="2"/>
    </font>
    <font>
      <u/>
      <sz val="14"/>
      <color indexed="8"/>
      <name val="Arial"/>
      <family val="2"/>
    </font>
    <font>
      <u/>
      <sz val="12"/>
      <color indexed="8"/>
      <name val="Arial"/>
      <family val="2"/>
    </font>
    <font>
      <u/>
      <sz val="12"/>
      <name val="Arial"/>
      <family val="2"/>
    </font>
    <font>
      <b/>
      <u/>
      <sz val="14"/>
      <color indexed="8"/>
      <name val="Arial"/>
      <family val="2"/>
    </font>
    <font>
      <u/>
      <sz val="1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Protection="1"/>
    <xf numFmtId="39" fontId="2" fillId="0" borderId="0" xfId="0" applyNumberFormat="1" applyFont="1" applyProtection="1"/>
    <xf numFmtId="7" fontId="2" fillId="0" borderId="0" xfId="0" applyNumberFormat="1" applyFont="1" applyProtection="1"/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 applyAlignment="1" applyProtection="1">
      <alignment horizontal="fill"/>
    </xf>
    <xf numFmtId="7" fontId="3" fillId="0" borderId="0" xfId="0" applyNumberFormat="1" applyFont="1" applyProtection="1"/>
    <xf numFmtId="7" fontId="3" fillId="0" borderId="0" xfId="0" applyNumberFormat="1" applyFont="1" applyAlignment="1" applyProtection="1">
      <alignment horizontal="fill"/>
    </xf>
    <xf numFmtId="7" fontId="5" fillId="0" borderId="0" xfId="0" applyNumberFormat="1" applyFont="1" applyProtection="1"/>
    <xf numFmtId="10" fontId="3" fillId="0" borderId="0" xfId="0" applyNumberFormat="1" applyFont="1" applyProtection="1"/>
    <xf numFmtId="0" fontId="5" fillId="0" borderId="0" xfId="0" applyFont="1" applyProtection="1"/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39" fontId="3" fillId="0" borderId="0" xfId="0" applyNumberFormat="1" applyFont="1" applyProtection="1"/>
    <xf numFmtId="39" fontId="6" fillId="0" borderId="0" xfId="0" applyNumberFormat="1" applyFont="1" applyProtection="1"/>
    <xf numFmtId="164" fontId="3" fillId="0" borderId="0" xfId="0" applyNumberFormat="1" applyFont="1" applyProtection="1"/>
    <xf numFmtId="165" fontId="3" fillId="0" borderId="0" xfId="0" applyNumberFormat="1" applyFont="1" applyProtection="1"/>
    <xf numFmtId="5" fontId="3" fillId="0" borderId="0" xfId="0" applyNumberFormat="1" applyFont="1" applyAlignment="1" applyProtection="1"/>
    <xf numFmtId="5" fontId="3" fillId="0" borderId="0" xfId="1" applyNumberFormat="1" applyFont="1" applyProtection="1"/>
    <xf numFmtId="0" fontId="7" fillId="0" borderId="0" xfId="0" applyFont="1" applyProtection="1"/>
    <xf numFmtId="0" fontId="8" fillId="0" borderId="0" xfId="0" applyFont="1"/>
    <xf numFmtId="5" fontId="3" fillId="0" borderId="0" xfId="0" applyNumberFormat="1" applyFont="1" applyProtection="1"/>
    <xf numFmtId="0" fontId="6" fillId="0" borderId="0" xfId="0" applyFont="1" applyProtection="1"/>
    <xf numFmtId="0" fontId="9" fillId="0" borderId="0" xfId="0" applyFont="1" applyProtection="1"/>
    <xf numFmtId="166" fontId="3" fillId="0" borderId="0" xfId="0" applyNumberFormat="1" applyFont="1" applyProtection="1"/>
    <xf numFmtId="5" fontId="1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121"/>
  <sheetViews>
    <sheetView tabSelected="1" defaultGridColor="0" topLeftCell="A31" colorId="22" zoomScale="90" zoomScaleNormal="90" workbookViewId="0">
      <selection activeCell="A40" sqref="A40"/>
    </sheetView>
  </sheetViews>
  <sheetFormatPr defaultColWidth="9.765625" defaultRowHeight="15.5" x14ac:dyDescent="0.35"/>
  <cols>
    <col min="1" max="1" width="12.3046875" customWidth="1"/>
    <col min="2" max="2" width="41.765625" customWidth="1"/>
    <col min="3" max="5" width="17.765625" customWidth="1"/>
    <col min="6" max="6" width="20.765625" customWidth="1"/>
    <col min="7" max="7" width="17.765625" customWidth="1"/>
  </cols>
  <sheetData>
    <row r="1" spans="1:8" ht="20" x14ac:dyDescent="0.4">
      <c r="A1" s="4" t="s">
        <v>124</v>
      </c>
      <c r="B1" s="4"/>
      <c r="C1" s="4"/>
      <c r="D1" s="4"/>
      <c r="E1" s="4"/>
      <c r="F1" s="4"/>
      <c r="G1" s="4"/>
      <c r="H1" s="1"/>
    </row>
    <row r="2" spans="1:8" ht="20" x14ac:dyDescent="0.4">
      <c r="A2" s="4"/>
      <c r="B2" s="4"/>
      <c r="C2" s="5" t="s">
        <v>0</v>
      </c>
      <c r="D2" s="4"/>
      <c r="E2" s="4"/>
      <c r="F2" s="4"/>
      <c r="G2" s="4"/>
      <c r="H2" s="1"/>
    </row>
    <row r="3" spans="1:8" ht="20" x14ac:dyDescent="0.4">
      <c r="A3" s="6" t="s">
        <v>1</v>
      </c>
      <c r="B3" s="6" t="s">
        <v>1</v>
      </c>
      <c r="C3" s="6" t="s">
        <v>1</v>
      </c>
      <c r="D3" s="6" t="s">
        <v>1</v>
      </c>
      <c r="E3" s="6" t="s">
        <v>1</v>
      </c>
      <c r="F3" s="6" t="s">
        <v>1</v>
      </c>
      <c r="G3" s="4"/>
      <c r="H3" s="1"/>
    </row>
    <row r="4" spans="1:8" ht="20" x14ac:dyDescent="0.4">
      <c r="A4" s="5" t="s">
        <v>2</v>
      </c>
      <c r="B4" s="4"/>
      <c r="C4" s="4"/>
      <c r="D4" s="4"/>
      <c r="E4" s="4"/>
      <c r="F4" s="4"/>
      <c r="G4" s="4"/>
      <c r="H4" s="1"/>
    </row>
    <row r="5" spans="1:8" ht="20" x14ac:dyDescent="0.4">
      <c r="A5" s="6" t="s">
        <v>1</v>
      </c>
      <c r="B5" s="6" t="s">
        <v>1</v>
      </c>
      <c r="C5" s="6" t="s">
        <v>1</v>
      </c>
      <c r="D5" s="6" t="s">
        <v>1</v>
      </c>
      <c r="E5" s="6" t="s">
        <v>1</v>
      </c>
      <c r="F5" s="6" t="s">
        <v>1</v>
      </c>
      <c r="G5" s="4"/>
      <c r="H5" s="1"/>
    </row>
    <row r="6" spans="1:8" ht="20" x14ac:dyDescent="0.4">
      <c r="A6" s="4"/>
      <c r="B6" s="4" t="s">
        <v>3</v>
      </c>
      <c r="C6" s="7"/>
      <c r="D6" s="7" t="s">
        <v>4</v>
      </c>
      <c r="E6" s="4"/>
      <c r="F6" s="4"/>
      <c r="G6" s="4"/>
      <c r="H6" s="1"/>
    </row>
    <row r="7" spans="1:8" ht="20" x14ac:dyDescent="0.4">
      <c r="A7" s="4"/>
      <c r="B7" s="4" t="s">
        <v>5</v>
      </c>
      <c r="C7" s="7"/>
      <c r="D7" s="7" t="s">
        <v>4</v>
      </c>
      <c r="E7" s="4"/>
      <c r="F7" s="4"/>
      <c r="G7" s="4"/>
      <c r="H7" s="1"/>
    </row>
    <row r="8" spans="1:8" ht="20" x14ac:dyDescent="0.4">
      <c r="A8" s="4"/>
      <c r="B8" s="4"/>
      <c r="C8" s="7"/>
      <c r="D8" s="7" t="s">
        <v>4</v>
      </c>
      <c r="E8" s="4"/>
      <c r="F8" s="4"/>
      <c r="G8" s="4"/>
      <c r="H8" s="1"/>
    </row>
    <row r="9" spans="1:8" ht="20" x14ac:dyDescent="0.4">
      <c r="A9" s="4"/>
      <c r="B9" s="5" t="s">
        <v>114</v>
      </c>
      <c r="C9" s="7"/>
      <c r="D9" s="7"/>
      <c r="E9" s="4"/>
      <c r="F9" s="4"/>
      <c r="G9" s="4"/>
      <c r="H9" s="1"/>
    </row>
    <row r="10" spans="1:8" ht="20" x14ac:dyDescent="0.4">
      <c r="A10" s="4"/>
      <c r="B10" s="4" t="s">
        <v>6</v>
      </c>
      <c r="C10" s="7"/>
      <c r="D10" s="7" t="s">
        <v>4</v>
      </c>
      <c r="E10" s="4"/>
      <c r="F10" s="4"/>
      <c r="G10" s="4"/>
      <c r="H10" s="1"/>
    </row>
    <row r="11" spans="1:8" ht="20" x14ac:dyDescent="0.4">
      <c r="A11" s="4"/>
      <c r="B11" s="4" t="s">
        <v>7</v>
      </c>
      <c r="C11" s="7"/>
      <c r="D11" s="7" t="s">
        <v>4</v>
      </c>
      <c r="E11" s="4"/>
      <c r="F11" s="4"/>
      <c r="G11" s="4"/>
      <c r="H11" s="1"/>
    </row>
    <row r="12" spans="1:8" ht="20" x14ac:dyDescent="0.4">
      <c r="A12" s="4"/>
      <c r="B12" s="4" t="s">
        <v>123</v>
      </c>
      <c r="C12" s="7"/>
      <c r="D12" s="7" t="s">
        <v>4</v>
      </c>
      <c r="E12" s="4"/>
      <c r="F12" s="4"/>
      <c r="G12" s="4"/>
      <c r="H12" s="1"/>
    </row>
    <row r="13" spans="1:8" ht="20" x14ac:dyDescent="0.4">
      <c r="A13" s="4"/>
      <c r="B13" s="4" t="s">
        <v>105</v>
      </c>
      <c r="C13" s="7"/>
      <c r="D13" s="7" t="s">
        <v>4</v>
      </c>
      <c r="E13" s="4"/>
      <c r="F13" s="4"/>
      <c r="G13" s="4"/>
      <c r="H13" s="1"/>
    </row>
    <row r="14" spans="1:8" ht="20" x14ac:dyDescent="0.4">
      <c r="A14" s="4"/>
      <c r="B14" s="4"/>
      <c r="C14" s="8" t="s">
        <v>1</v>
      </c>
      <c r="D14" s="4" t="s">
        <v>4</v>
      </c>
      <c r="E14" s="4"/>
      <c r="F14" s="4"/>
      <c r="G14" s="4"/>
      <c r="H14" s="1"/>
    </row>
    <row r="15" spans="1:8" ht="20" x14ac:dyDescent="0.4">
      <c r="A15" s="4"/>
      <c r="B15" s="5" t="s">
        <v>8</v>
      </c>
      <c r="C15" s="7">
        <f>SUM(C10:C14)</f>
        <v>0</v>
      </c>
      <c r="D15" s="7" t="s">
        <v>4</v>
      </c>
      <c r="E15" s="4"/>
      <c r="F15" s="4"/>
      <c r="G15" s="4"/>
      <c r="H15" s="1"/>
    </row>
    <row r="16" spans="1:8" ht="20" x14ac:dyDescent="0.4">
      <c r="A16" s="4"/>
      <c r="B16" s="4" t="s">
        <v>9</v>
      </c>
      <c r="C16" s="7"/>
      <c r="D16" s="7" t="s">
        <v>4</v>
      </c>
      <c r="E16" s="4"/>
      <c r="F16" s="4"/>
      <c r="G16" s="4"/>
      <c r="H16" s="1"/>
    </row>
    <row r="17" spans="1:8" ht="20" x14ac:dyDescent="0.4">
      <c r="A17" s="4"/>
      <c r="B17" s="4" t="s">
        <v>126</v>
      </c>
      <c r="C17" s="7"/>
      <c r="D17" s="7" t="s">
        <v>4</v>
      </c>
      <c r="E17" s="4"/>
      <c r="F17" s="4"/>
      <c r="G17" s="4"/>
      <c r="H17" s="1"/>
    </row>
    <row r="18" spans="1:8" ht="20" x14ac:dyDescent="0.4">
      <c r="A18" s="4"/>
      <c r="B18" s="4"/>
      <c r="C18" s="7"/>
      <c r="D18" s="7"/>
      <c r="E18" s="4"/>
      <c r="F18" s="4"/>
      <c r="G18" s="4"/>
      <c r="H18" s="1"/>
    </row>
    <row r="19" spans="1:8" ht="20" x14ac:dyDescent="0.4">
      <c r="A19" s="4"/>
      <c r="B19" s="5" t="s">
        <v>10</v>
      </c>
      <c r="C19" s="7"/>
      <c r="D19" s="7"/>
      <c r="E19" s="4"/>
      <c r="F19" s="4"/>
      <c r="G19" s="4"/>
      <c r="H19" s="1"/>
    </row>
    <row r="20" spans="1:8" ht="20" x14ac:dyDescent="0.4">
      <c r="A20" s="4"/>
      <c r="B20" s="4" t="s">
        <v>11</v>
      </c>
      <c r="C20" s="7"/>
      <c r="D20" s="7" t="s">
        <v>4</v>
      </c>
      <c r="E20" s="4"/>
      <c r="F20" s="4"/>
      <c r="G20" s="4"/>
      <c r="H20" s="1"/>
    </row>
    <row r="21" spans="1:8" ht="20" x14ac:dyDescent="0.4">
      <c r="A21" s="4"/>
      <c r="B21" s="4" t="s">
        <v>115</v>
      </c>
      <c r="C21" s="7"/>
      <c r="D21" s="7"/>
      <c r="E21" s="4"/>
      <c r="F21" s="4"/>
      <c r="G21" s="4"/>
      <c r="H21" s="1"/>
    </row>
    <row r="22" spans="1:8" ht="20" x14ac:dyDescent="0.4">
      <c r="A22" s="4"/>
      <c r="B22" s="4" t="s">
        <v>12</v>
      </c>
      <c r="C22" s="7"/>
      <c r="D22" s="7" t="s">
        <v>4</v>
      </c>
      <c r="E22" s="4"/>
      <c r="F22" s="4"/>
      <c r="G22" s="4"/>
      <c r="H22" s="1"/>
    </row>
    <row r="23" spans="1:8" ht="20" x14ac:dyDescent="0.4">
      <c r="A23" s="4"/>
      <c r="B23" s="4" t="s">
        <v>127</v>
      </c>
      <c r="C23" s="7"/>
      <c r="D23" s="7" t="s">
        <v>4</v>
      </c>
      <c r="E23" s="4"/>
      <c r="F23" s="4"/>
      <c r="G23" s="4"/>
      <c r="H23" s="1"/>
    </row>
    <row r="24" spans="1:8" ht="20" x14ac:dyDescent="0.4">
      <c r="A24" s="4"/>
      <c r="B24" s="4" t="s">
        <v>13</v>
      </c>
      <c r="C24" s="7"/>
      <c r="D24" s="7" t="s">
        <v>4</v>
      </c>
      <c r="E24" s="4"/>
      <c r="F24" s="4"/>
      <c r="G24" s="4"/>
      <c r="H24" s="1"/>
    </row>
    <row r="25" spans="1:8" ht="20" x14ac:dyDescent="0.4">
      <c r="A25" s="4" t="s">
        <v>4</v>
      </c>
      <c r="B25" s="4" t="s">
        <v>4</v>
      </c>
      <c r="C25" s="8" t="s">
        <v>1</v>
      </c>
      <c r="D25" s="7"/>
      <c r="E25" s="4"/>
      <c r="F25" s="4"/>
      <c r="G25" s="4"/>
      <c r="H25" s="1"/>
    </row>
    <row r="26" spans="1:8" ht="20" x14ac:dyDescent="0.4">
      <c r="A26" s="4"/>
      <c r="B26" s="5" t="s">
        <v>14</v>
      </c>
      <c r="C26" s="7">
        <f>SUM(C20:C24)</f>
        <v>0</v>
      </c>
      <c r="D26" s="7" t="s">
        <v>4</v>
      </c>
      <c r="E26" s="4"/>
      <c r="F26" s="4"/>
      <c r="G26" s="4"/>
      <c r="H26" s="1"/>
    </row>
    <row r="27" spans="1:8" ht="20" x14ac:dyDescent="0.4">
      <c r="A27" s="4"/>
      <c r="B27" s="4"/>
      <c r="C27" s="7" t="s">
        <v>15</v>
      </c>
      <c r="D27" s="7"/>
      <c r="E27" s="4"/>
      <c r="F27" s="4"/>
      <c r="G27" s="4"/>
      <c r="H27" s="1"/>
    </row>
    <row r="28" spans="1:8" ht="20" x14ac:dyDescent="0.4">
      <c r="A28" s="4"/>
      <c r="B28" s="5" t="s">
        <v>116</v>
      </c>
      <c r="C28" s="7">
        <f>C6+C7+C15+C16+C17+C26</f>
        <v>0</v>
      </c>
      <c r="D28" s="7" t="s">
        <v>4</v>
      </c>
      <c r="E28" s="4"/>
      <c r="F28" s="4"/>
      <c r="G28" s="4"/>
      <c r="H28" s="1"/>
    </row>
    <row r="29" spans="1:8" ht="20" x14ac:dyDescent="0.4">
      <c r="A29" s="4"/>
      <c r="B29" s="4"/>
      <c r="C29" s="4"/>
      <c r="D29" s="7"/>
      <c r="E29" s="4"/>
      <c r="F29" s="4"/>
      <c r="G29" s="4"/>
      <c r="H29" s="1"/>
    </row>
    <row r="30" spans="1:8" ht="20" x14ac:dyDescent="0.4">
      <c r="A30" s="5" t="s">
        <v>16</v>
      </c>
      <c r="B30" s="4"/>
      <c r="C30" s="4"/>
      <c r="D30" s="7"/>
      <c r="E30" s="4"/>
      <c r="F30" s="4"/>
      <c r="G30" s="4"/>
      <c r="H30" s="1"/>
    </row>
    <row r="31" spans="1:8" ht="20" x14ac:dyDescent="0.4">
      <c r="A31" s="4"/>
      <c r="B31" s="5" t="s">
        <v>17</v>
      </c>
      <c r="C31" s="4"/>
      <c r="D31" s="9" t="s">
        <v>18</v>
      </c>
      <c r="E31" s="4"/>
      <c r="F31" s="10"/>
      <c r="G31" s="4"/>
      <c r="H31" s="1"/>
    </row>
    <row r="32" spans="1:8" ht="20" x14ac:dyDescent="0.4">
      <c r="A32" s="4"/>
      <c r="B32" s="4"/>
      <c r="C32" s="4"/>
      <c r="D32" s="9" t="s">
        <v>19</v>
      </c>
      <c r="E32" s="4"/>
      <c r="F32" s="10"/>
      <c r="G32" s="7"/>
      <c r="H32" s="1"/>
    </row>
    <row r="33" spans="1:8" ht="20" x14ac:dyDescent="0.4">
      <c r="A33" s="4"/>
      <c r="B33" s="4"/>
      <c r="C33" s="4"/>
      <c r="D33" s="11" t="s">
        <v>20</v>
      </c>
      <c r="E33" s="4"/>
      <c r="F33" s="7">
        <f>C26</f>
        <v>0</v>
      </c>
      <c r="G33" s="4"/>
      <c r="H33" s="1"/>
    </row>
    <row r="34" spans="1:8" ht="20" x14ac:dyDescent="0.4">
      <c r="A34" s="5" t="s">
        <v>21</v>
      </c>
      <c r="B34" s="4"/>
      <c r="C34" s="4"/>
      <c r="D34" s="11" t="s">
        <v>22</v>
      </c>
      <c r="E34" s="4"/>
      <c r="F34" s="10"/>
      <c r="G34" s="4"/>
      <c r="H34" s="1"/>
    </row>
    <row r="35" spans="1:8" ht="20" x14ac:dyDescent="0.4">
      <c r="A35" s="6" t="s">
        <v>1</v>
      </c>
      <c r="B35" s="6" t="s">
        <v>1</v>
      </c>
      <c r="C35" s="6" t="s">
        <v>1</v>
      </c>
      <c r="D35" s="6" t="s">
        <v>1</v>
      </c>
      <c r="E35" s="6" t="s">
        <v>1</v>
      </c>
      <c r="F35" s="6" t="s">
        <v>1</v>
      </c>
      <c r="G35" s="6" t="s">
        <v>1</v>
      </c>
      <c r="H35" s="1"/>
    </row>
    <row r="36" spans="1:8" ht="20" x14ac:dyDescent="0.4">
      <c r="A36" s="4"/>
      <c r="B36" s="12" t="s">
        <v>23</v>
      </c>
      <c r="C36" s="13" t="s">
        <v>24</v>
      </c>
      <c r="D36" s="13" t="s">
        <v>25</v>
      </c>
      <c r="E36" s="13" t="s">
        <v>26</v>
      </c>
      <c r="F36" s="13" t="s">
        <v>27</v>
      </c>
      <c r="G36" s="13" t="s">
        <v>28</v>
      </c>
      <c r="H36" s="1"/>
    </row>
    <row r="37" spans="1:8" ht="20" x14ac:dyDescent="0.4">
      <c r="A37" s="6" t="s">
        <v>1</v>
      </c>
      <c r="B37" s="6" t="s">
        <v>1</v>
      </c>
      <c r="C37" s="6" t="s">
        <v>1</v>
      </c>
      <c r="D37" s="6" t="s">
        <v>1</v>
      </c>
      <c r="E37" s="6" t="s">
        <v>1</v>
      </c>
      <c r="F37" s="6" t="s">
        <v>1</v>
      </c>
      <c r="G37" s="6" t="s">
        <v>1</v>
      </c>
      <c r="H37" s="1" t="s">
        <v>4</v>
      </c>
    </row>
    <row r="38" spans="1:8" ht="20" x14ac:dyDescent="0.4">
      <c r="A38" s="4"/>
      <c r="B38" s="5" t="s">
        <v>29</v>
      </c>
      <c r="C38" s="7"/>
      <c r="D38" s="7"/>
      <c r="E38" s="7"/>
      <c r="F38" s="7"/>
      <c r="G38" s="7"/>
      <c r="H38" s="1"/>
    </row>
    <row r="39" spans="1:8" ht="20" x14ac:dyDescent="0.4">
      <c r="A39" s="4"/>
      <c r="B39" s="4" t="s">
        <v>30</v>
      </c>
      <c r="C39" s="7"/>
      <c r="D39" s="7"/>
      <c r="E39" s="7"/>
      <c r="F39" s="7"/>
      <c r="G39" s="7"/>
      <c r="H39" s="1"/>
    </row>
    <row r="40" spans="1:8" ht="20" x14ac:dyDescent="0.4">
      <c r="A40" s="4"/>
      <c r="B40" s="4" t="s">
        <v>31</v>
      </c>
      <c r="C40" s="7"/>
      <c r="D40" s="7"/>
      <c r="E40" s="7"/>
      <c r="F40" s="7"/>
      <c r="G40" s="7"/>
      <c r="H40" s="1"/>
    </row>
    <row r="41" spans="1:8" ht="20" x14ac:dyDescent="0.4">
      <c r="A41" s="4"/>
      <c r="B41" s="4"/>
      <c r="C41" s="7" t="s">
        <v>32</v>
      </c>
      <c r="D41" s="7" t="s">
        <v>33</v>
      </c>
      <c r="E41" s="7" t="s">
        <v>32</v>
      </c>
      <c r="F41" s="7" t="s">
        <v>32</v>
      </c>
      <c r="G41" s="7" t="s">
        <v>32</v>
      </c>
      <c r="H41" s="1"/>
    </row>
    <row r="42" spans="1:8" ht="20" x14ac:dyDescent="0.4">
      <c r="A42" s="4" t="s">
        <v>34</v>
      </c>
      <c r="B42" s="5" t="s">
        <v>35</v>
      </c>
      <c r="C42" s="7">
        <f>SUM(C39:C40)</f>
        <v>0</v>
      </c>
      <c r="D42" s="7">
        <f>SUM(D39:D40)</f>
        <v>0</v>
      </c>
      <c r="E42" s="7">
        <f>SUM(E39:E40)</f>
        <v>0</v>
      </c>
      <c r="F42" s="7">
        <f>SUM(F39:F40)</f>
        <v>0</v>
      </c>
      <c r="G42" s="7">
        <f>SUM(G39:G41)</f>
        <v>0</v>
      </c>
      <c r="H42" s="1"/>
    </row>
    <row r="43" spans="1:8" ht="20" x14ac:dyDescent="0.4">
      <c r="A43" s="4"/>
      <c r="B43" s="4"/>
      <c r="C43" s="7"/>
      <c r="D43" s="7"/>
      <c r="E43" s="7"/>
      <c r="F43" s="7"/>
      <c r="G43" s="7"/>
      <c r="H43" s="1"/>
    </row>
    <row r="44" spans="1:8" ht="20" x14ac:dyDescent="0.4">
      <c r="A44" s="4"/>
      <c r="B44" s="5" t="s">
        <v>36</v>
      </c>
      <c r="C44" s="7"/>
      <c r="D44" s="7"/>
      <c r="E44" s="7"/>
      <c r="F44" s="7"/>
      <c r="G44" s="7"/>
      <c r="H44" s="1"/>
    </row>
    <row r="45" spans="1:8" ht="20" x14ac:dyDescent="0.4">
      <c r="A45" s="4"/>
      <c r="B45" s="4" t="s">
        <v>37</v>
      </c>
      <c r="C45" s="7">
        <f>$C118</f>
        <v>0</v>
      </c>
      <c r="D45" s="7">
        <f>$C118</f>
        <v>0</v>
      </c>
      <c r="E45" s="7">
        <f>$C118</f>
        <v>0</v>
      </c>
      <c r="F45" s="7">
        <f>$C118</f>
        <v>0</v>
      </c>
      <c r="G45" s="7">
        <f>$C118</f>
        <v>0</v>
      </c>
      <c r="H45" s="1"/>
    </row>
    <row r="46" spans="1:8" ht="20" x14ac:dyDescent="0.4">
      <c r="A46" s="4"/>
      <c r="B46" s="4" t="s">
        <v>38</v>
      </c>
      <c r="C46" s="7">
        <f>F33*F94</f>
        <v>0</v>
      </c>
      <c r="D46" s="7">
        <f>F33*F95</f>
        <v>0</v>
      </c>
      <c r="E46" s="7">
        <f>F33*F96</f>
        <v>0</v>
      </c>
      <c r="F46" s="7">
        <f>F33*F97</f>
        <v>0</v>
      </c>
      <c r="G46" s="7">
        <f>F33*F97</f>
        <v>0</v>
      </c>
      <c r="H46" s="1"/>
    </row>
    <row r="47" spans="1:8" ht="20" x14ac:dyDescent="0.4">
      <c r="A47" s="4"/>
      <c r="B47" s="4"/>
      <c r="C47" s="7" t="s">
        <v>32</v>
      </c>
      <c r="D47" s="7" t="s">
        <v>15</v>
      </c>
      <c r="E47" s="7" t="s">
        <v>32</v>
      </c>
      <c r="F47" s="7" t="s">
        <v>32</v>
      </c>
      <c r="G47" s="7" t="s">
        <v>32</v>
      </c>
      <c r="H47" s="1"/>
    </row>
    <row r="48" spans="1:8" ht="20" x14ac:dyDescent="0.4">
      <c r="A48" s="4" t="s">
        <v>34</v>
      </c>
      <c r="B48" s="5" t="s">
        <v>39</v>
      </c>
      <c r="C48" s="7">
        <f>SUM(C45:C47)</f>
        <v>0</v>
      </c>
      <c r="D48" s="7">
        <f>SUM(D45:D47)</f>
        <v>0</v>
      </c>
      <c r="E48" s="7">
        <f>SUM(E45:E47)</f>
        <v>0</v>
      </c>
      <c r="F48" s="7">
        <f>SUM(F45:F47)</f>
        <v>0</v>
      </c>
      <c r="G48" s="7">
        <f>SUM(G45:G47)</f>
        <v>0</v>
      </c>
      <c r="H48" s="1"/>
    </row>
    <row r="49" spans="1:8" ht="20" x14ac:dyDescent="0.4">
      <c r="A49" s="4"/>
      <c r="B49" s="4"/>
      <c r="C49" s="7"/>
      <c r="D49" s="7"/>
      <c r="E49" s="7"/>
      <c r="F49" s="7"/>
      <c r="G49" s="7"/>
      <c r="H49" s="1"/>
    </row>
    <row r="50" spans="1:8" ht="20" x14ac:dyDescent="0.4">
      <c r="A50" s="4"/>
      <c r="B50" s="5" t="s">
        <v>40</v>
      </c>
      <c r="C50" s="7">
        <f>C42-C48</f>
        <v>0</v>
      </c>
      <c r="D50" s="7">
        <f>D42-D48</f>
        <v>0</v>
      </c>
      <c r="E50" s="7">
        <f>E42-E48</f>
        <v>0</v>
      </c>
      <c r="F50" s="7">
        <f>F42-F48</f>
        <v>0</v>
      </c>
      <c r="G50" s="7">
        <f>G42-G48</f>
        <v>0</v>
      </c>
      <c r="H50" s="1"/>
    </row>
    <row r="51" spans="1:8" ht="20" x14ac:dyDescent="0.4">
      <c r="A51" s="4"/>
      <c r="B51" s="4" t="s">
        <v>41</v>
      </c>
      <c r="C51" s="7">
        <f>C50*F31</f>
        <v>0</v>
      </c>
      <c r="D51" s="7">
        <f>D50*F31</f>
        <v>0</v>
      </c>
      <c r="E51" s="7">
        <f>E50*F31</f>
        <v>0</v>
      </c>
      <c r="F51" s="7">
        <f>F50*F31</f>
        <v>0</v>
      </c>
      <c r="G51" s="7">
        <f>G50*F31</f>
        <v>0</v>
      </c>
      <c r="H51" s="1"/>
    </row>
    <row r="52" spans="1:8" ht="20" x14ac:dyDescent="0.4">
      <c r="A52" s="4"/>
      <c r="B52" s="4"/>
      <c r="C52" s="7" t="s">
        <v>32</v>
      </c>
      <c r="D52" s="7" t="s">
        <v>33</v>
      </c>
      <c r="E52" s="7" t="s">
        <v>32</v>
      </c>
      <c r="F52" s="7" t="s">
        <v>32</v>
      </c>
      <c r="G52" s="7" t="s">
        <v>32</v>
      </c>
      <c r="H52" s="1"/>
    </row>
    <row r="53" spans="1:8" ht="20" x14ac:dyDescent="0.4">
      <c r="A53" s="4" t="s">
        <v>34</v>
      </c>
      <c r="B53" s="4" t="s">
        <v>42</v>
      </c>
      <c r="C53" s="7">
        <f>C50-C51</f>
        <v>0</v>
      </c>
      <c r="D53" s="7">
        <f>D50-D51</f>
        <v>0</v>
      </c>
      <c r="E53" s="7">
        <f>E50-E51</f>
        <v>0</v>
      </c>
      <c r="F53" s="7">
        <f>F50-F51</f>
        <v>0</v>
      </c>
      <c r="G53" s="7">
        <f>G50-G51</f>
        <v>0</v>
      </c>
      <c r="H53" s="1"/>
    </row>
    <row r="54" spans="1:8" ht="20" x14ac:dyDescent="0.4">
      <c r="A54" s="4"/>
      <c r="B54" s="4" t="s">
        <v>43</v>
      </c>
      <c r="C54" s="7">
        <f>C46</f>
        <v>0</v>
      </c>
      <c r="D54" s="7">
        <f>D46</f>
        <v>0</v>
      </c>
      <c r="E54" s="7">
        <f>E46</f>
        <v>0</v>
      </c>
      <c r="F54" s="7">
        <f>F46</f>
        <v>0</v>
      </c>
      <c r="G54" s="7">
        <f>G46</f>
        <v>0</v>
      </c>
      <c r="H54" s="1"/>
    </row>
    <row r="55" spans="1:8" ht="20" x14ac:dyDescent="0.4">
      <c r="A55" s="4"/>
      <c r="B55" s="4"/>
      <c r="C55" s="7" t="s">
        <v>32</v>
      </c>
      <c r="D55" s="7" t="s">
        <v>15</v>
      </c>
      <c r="E55" s="7" t="s">
        <v>32</v>
      </c>
      <c r="F55" s="7" t="s">
        <v>32</v>
      </c>
      <c r="G55" s="7" t="s">
        <v>32</v>
      </c>
      <c r="H55" s="1"/>
    </row>
    <row r="56" spans="1:8" ht="20" x14ac:dyDescent="0.4">
      <c r="A56" s="4" t="s">
        <v>34</v>
      </c>
      <c r="B56" s="5" t="s">
        <v>44</v>
      </c>
      <c r="C56" s="7">
        <f>SUM(C53:C55)</f>
        <v>0</v>
      </c>
      <c r="D56" s="7">
        <f>SUM(D53:D55)</f>
        <v>0</v>
      </c>
      <c r="E56" s="7">
        <f>SUM(E53:E55)</f>
        <v>0</v>
      </c>
      <c r="F56" s="7">
        <f>SUM(F53:F55)</f>
        <v>0</v>
      </c>
      <c r="G56" s="7">
        <f>SUM(G53:G55)</f>
        <v>0</v>
      </c>
      <c r="H56" s="2"/>
    </row>
    <row r="57" spans="1:8" ht="20" x14ac:dyDescent="0.4">
      <c r="A57" s="4"/>
      <c r="B57" s="4" t="s">
        <v>45</v>
      </c>
      <c r="C57" s="7" t="s">
        <v>46</v>
      </c>
      <c r="D57" s="7" t="s">
        <v>46</v>
      </c>
      <c r="E57" s="7" t="s">
        <v>46</v>
      </c>
      <c r="F57" s="7" t="s">
        <v>46</v>
      </c>
      <c r="G57" s="7">
        <v>0</v>
      </c>
      <c r="H57" s="1"/>
    </row>
    <row r="58" spans="1:8" ht="20" x14ac:dyDescent="0.4">
      <c r="A58" s="4"/>
      <c r="B58" s="4" t="s">
        <v>47</v>
      </c>
      <c r="C58" s="7"/>
      <c r="D58" s="7"/>
      <c r="E58" s="7"/>
      <c r="F58" s="7"/>
      <c r="G58" s="7">
        <f>-F33+(C54+D54+E54+F54+G54)+G57</f>
        <v>0</v>
      </c>
      <c r="H58" s="1"/>
    </row>
    <row r="59" spans="1:8" ht="20" x14ac:dyDescent="0.4">
      <c r="A59" s="4"/>
      <c r="B59" s="4" t="s">
        <v>48</v>
      </c>
      <c r="C59" s="7"/>
      <c r="D59" s="7"/>
      <c r="E59" s="7"/>
      <c r="F59" s="7"/>
      <c r="G59" s="7">
        <f>G58*F31</f>
        <v>0</v>
      </c>
      <c r="H59" s="1"/>
    </row>
    <row r="60" spans="1:8" ht="20" x14ac:dyDescent="0.4">
      <c r="A60" s="4"/>
      <c r="B60" s="4" t="s">
        <v>49</v>
      </c>
      <c r="C60" s="7"/>
      <c r="D60" s="7"/>
      <c r="E60" s="7"/>
      <c r="F60" s="7"/>
      <c r="G60" s="7">
        <f>G57-G59</f>
        <v>0</v>
      </c>
      <c r="H60" s="1"/>
    </row>
    <row r="61" spans="1:8" ht="20" x14ac:dyDescent="0.4">
      <c r="A61" s="4"/>
      <c r="B61" s="4"/>
      <c r="C61" s="7" t="s">
        <v>50</v>
      </c>
      <c r="D61" s="7" t="s">
        <v>15</v>
      </c>
      <c r="E61" s="7" t="s">
        <v>50</v>
      </c>
      <c r="F61" s="7" t="s">
        <v>32</v>
      </c>
      <c r="G61" s="7" t="s">
        <v>32</v>
      </c>
      <c r="H61" s="1"/>
    </row>
    <row r="62" spans="1:8" ht="20" x14ac:dyDescent="0.4">
      <c r="A62" s="4" t="s">
        <v>34</v>
      </c>
      <c r="B62" s="5" t="s">
        <v>51</v>
      </c>
      <c r="C62" s="7">
        <f>C56</f>
        <v>0</v>
      </c>
      <c r="D62" s="7">
        <f>D56</f>
        <v>0</v>
      </c>
      <c r="E62" s="7">
        <f>E56</f>
        <v>0</v>
      </c>
      <c r="F62" s="7">
        <f>F56</f>
        <v>0</v>
      </c>
      <c r="G62" s="7">
        <f>G56+G60</f>
        <v>0</v>
      </c>
      <c r="H62" s="1"/>
    </row>
    <row r="63" spans="1:8" ht="20" x14ac:dyDescent="0.4">
      <c r="A63" s="4"/>
      <c r="B63" s="4"/>
      <c r="C63" s="14" t="s">
        <v>52</v>
      </c>
      <c r="D63" s="14" t="s">
        <v>52</v>
      </c>
      <c r="E63" s="14" t="s">
        <v>52</v>
      </c>
      <c r="F63" s="14" t="s">
        <v>100</v>
      </c>
      <c r="G63" s="14" t="s">
        <v>52</v>
      </c>
      <c r="H63" s="1"/>
    </row>
    <row r="64" spans="1:8" ht="20" x14ac:dyDescent="0.4">
      <c r="A64" s="4"/>
      <c r="B64" s="4"/>
      <c r="C64" s="14"/>
      <c r="D64" s="14"/>
      <c r="E64" s="14"/>
      <c r="F64" s="14"/>
      <c r="G64" s="14"/>
      <c r="H64" s="1"/>
    </row>
    <row r="65" spans="1:7" ht="20" x14ac:dyDescent="0.4">
      <c r="A65" s="4"/>
      <c r="B65" s="4"/>
      <c r="C65" s="14"/>
      <c r="D65" s="14"/>
      <c r="E65" s="14"/>
      <c r="F65" s="14"/>
      <c r="G65" s="14"/>
    </row>
    <row r="66" spans="1:7" ht="20" x14ac:dyDescent="0.4">
      <c r="A66" s="4"/>
      <c r="B66" s="12" t="s">
        <v>53</v>
      </c>
      <c r="C66" s="14"/>
      <c r="D66" s="14"/>
      <c r="E66" s="14"/>
      <c r="F66" s="14"/>
      <c r="G66" s="14"/>
    </row>
    <row r="67" spans="1:7" ht="20" x14ac:dyDescent="0.4">
      <c r="A67" s="4"/>
      <c r="B67" s="4" t="s">
        <v>54</v>
      </c>
      <c r="C67" s="14" t="s">
        <v>55</v>
      </c>
      <c r="D67" s="14" t="s">
        <v>56</v>
      </c>
      <c r="E67" s="14" t="s">
        <v>57</v>
      </c>
      <c r="F67" s="14"/>
      <c r="G67" s="14"/>
    </row>
    <row r="68" spans="1:7" ht="20" x14ac:dyDescent="0.4">
      <c r="A68" s="4"/>
      <c r="B68" s="4"/>
      <c r="C68" s="14" t="s">
        <v>32</v>
      </c>
      <c r="D68" s="14" t="s">
        <v>15</v>
      </c>
      <c r="E68" s="14" t="s">
        <v>58</v>
      </c>
      <c r="F68" s="14"/>
      <c r="G68" s="15" t="s">
        <v>59</v>
      </c>
    </row>
    <row r="69" spans="1:7" ht="20" x14ac:dyDescent="0.4">
      <c r="A69" s="4" t="s">
        <v>34</v>
      </c>
      <c r="B69" s="13" t="s">
        <v>60</v>
      </c>
      <c r="C69" s="7">
        <f>C28*-1</f>
        <v>0</v>
      </c>
      <c r="D69" s="7">
        <f>C69</f>
        <v>0</v>
      </c>
      <c r="E69" s="7">
        <f>C69</f>
        <v>0</v>
      </c>
      <c r="F69" s="14"/>
      <c r="G69" s="14" t="s">
        <v>4</v>
      </c>
    </row>
    <row r="70" spans="1:7" ht="20" x14ac:dyDescent="0.4">
      <c r="A70" s="4" t="s">
        <v>34</v>
      </c>
      <c r="B70" s="4" t="s">
        <v>61</v>
      </c>
      <c r="C70" s="7">
        <f>C62</f>
        <v>0</v>
      </c>
      <c r="D70" s="7">
        <f>C70*G70</f>
        <v>0</v>
      </c>
      <c r="E70" s="7" t="s">
        <v>4</v>
      </c>
      <c r="F70" s="14" t="s">
        <v>4</v>
      </c>
      <c r="G70" s="4">
        <v>0.89290000000000003</v>
      </c>
    </row>
    <row r="71" spans="1:7" ht="20" x14ac:dyDescent="0.4">
      <c r="A71" s="4" t="s">
        <v>34</v>
      </c>
      <c r="B71" s="4" t="s">
        <v>62</v>
      </c>
      <c r="C71" s="7">
        <f>D62</f>
        <v>0</v>
      </c>
      <c r="D71" s="7">
        <f>C71*G71</f>
        <v>0</v>
      </c>
      <c r="E71" s="7" t="s">
        <v>4</v>
      </c>
      <c r="F71" s="14"/>
      <c r="G71" s="4">
        <v>0.79720000000000002</v>
      </c>
    </row>
    <row r="72" spans="1:7" ht="20" x14ac:dyDescent="0.4">
      <c r="A72" s="4" t="s">
        <v>34</v>
      </c>
      <c r="B72" s="4" t="s">
        <v>63</v>
      </c>
      <c r="C72" s="7">
        <f>E62</f>
        <v>0</v>
      </c>
      <c r="D72" s="7">
        <f>C72*G72</f>
        <v>0</v>
      </c>
      <c r="E72" s="7" t="s">
        <v>4</v>
      </c>
      <c r="F72" s="14"/>
      <c r="G72" s="4">
        <v>0.71179999999999999</v>
      </c>
    </row>
    <row r="73" spans="1:7" ht="20" x14ac:dyDescent="0.4">
      <c r="A73" s="4" t="s">
        <v>34</v>
      </c>
      <c r="B73" s="4" t="s">
        <v>64</v>
      </c>
      <c r="C73" s="7">
        <f>F62</f>
        <v>0</v>
      </c>
      <c r="D73" s="7">
        <f>C73*G73</f>
        <v>0</v>
      </c>
      <c r="E73" s="7" t="s">
        <v>4</v>
      </c>
      <c r="F73" s="14"/>
      <c r="G73" s="4">
        <v>0.63549999999999995</v>
      </c>
    </row>
    <row r="74" spans="1:7" ht="20" x14ac:dyDescent="0.4">
      <c r="A74" s="4" t="s">
        <v>34</v>
      </c>
      <c r="B74" s="4" t="s">
        <v>65</v>
      </c>
      <c r="C74" s="7">
        <f>G62</f>
        <v>0</v>
      </c>
      <c r="D74" s="7">
        <f>C74*G74</f>
        <v>0</v>
      </c>
      <c r="E74" s="7" t="s">
        <v>4</v>
      </c>
      <c r="F74" s="14"/>
      <c r="G74" s="4">
        <v>0.56740000000000002</v>
      </c>
    </row>
    <row r="75" spans="1:7" ht="20" x14ac:dyDescent="0.4">
      <c r="A75" s="4"/>
      <c r="B75" s="4"/>
      <c r="C75" s="14" t="s">
        <v>32</v>
      </c>
      <c r="D75" s="14" t="s">
        <v>15</v>
      </c>
      <c r="E75" s="14" t="s">
        <v>50</v>
      </c>
      <c r="F75" s="14"/>
      <c r="G75" s="14"/>
    </row>
    <row r="76" spans="1:7" ht="20" x14ac:dyDescent="0.4">
      <c r="A76" s="4"/>
      <c r="B76" s="5" t="s">
        <v>66</v>
      </c>
      <c r="C76" s="7">
        <f>NPV(F34,C70:C74)+C69</f>
        <v>0</v>
      </c>
      <c r="D76" s="7">
        <f t="shared" ref="D76:E76" si="0">NPV(G34,D70:D74)+D69</f>
        <v>0</v>
      </c>
      <c r="E76" s="7">
        <f t="shared" si="0"/>
        <v>0</v>
      </c>
      <c r="F76" s="4"/>
      <c r="G76" s="4"/>
    </row>
    <row r="77" spans="1:7" ht="20" x14ac:dyDescent="0.4">
      <c r="A77" s="4"/>
      <c r="B77" s="5"/>
      <c r="C77" s="7"/>
      <c r="D77" s="7"/>
      <c r="E77" s="4"/>
      <c r="F77" s="4"/>
      <c r="G77" s="4"/>
    </row>
    <row r="78" spans="1:7" ht="20" x14ac:dyDescent="0.4">
      <c r="A78" s="4"/>
      <c r="B78" s="5" t="s">
        <v>67</v>
      </c>
      <c r="C78" s="16" t="e">
        <f>IRR(C69:C74,0.09202)</f>
        <v>#NUM!</v>
      </c>
      <c r="D78" s="10"/>
      <c r="E78" s="4"/>
      <c r="F78" s="4"/>
      <c r="G78" s="4"/>
    </row>
    <row r="79" spans="1:7" ht="20" x14ac:dyDescent="0.4">
      <c r="A79" s="4"/>
      <c r="B79" s="4"/>
      <c r="C79" s="16"/>
      <c r="D79" s="10"/>
      <c r="E79" s="4"/>
      <c r="F79" s="4"/>
      <c r="G79" s="4"/>
    </row>
    <row r="80" spans="1:7" ht="20" x14ac:dyDescent="0.4">
      <c r="A80" s="4"/>
      <c r="B80" s="5" t="s">
        <v>68</v>
      </c>
      <c r="C80" s="4" t="e">
        <f>C90</f>
        <v>#DIV/0!</v>
      </c>
      <c r="D80" s="4"/>
      <c r="E80" s="4"/>
      <c r="F80" s="4"/>
      <c r="G80" s="4"/>
    </row>
    <row r="81" spans="1:7" ht="20" x14ac:dyDescent="0.4">
      <c r="A81" s="4"/>
      <c r="B81" s="4"/>
      <c r="C81" s="4"/>
      <c r="D81" s="4"/>
      <c r="E81" s="4"/>
      <c r="F81" s="4"/>
      <c r="G81" s="4"/>
    </row>
    <row r="82" spans="1:7" ht="20" x14ac:dyDescent="0.4">
      <c r="A82" s="4"/>
      <c r="B82" s="5" t="s">
        <v>69</v>
      </c>
      <c r="C82" s="4" t="e">
        <f>(+D70+D71+D72+D73+D74)/C28</f>
        <v>#DIV/0!</v>
      </c>
      <c r="D82" s="4"/>
      <c r="E82" s="4"/>
      <c r="F82" s="4"/>
      <c r="G82" s="4"/>
    </row>
    <row r="83" spans="1:7" ht="20" x14ac:dyDescent="0.4">
      <c r="A83" s="4"/>
      <c r="B83" s="4" t="s">
        <v>4</v>
      </c>
      <c r="C83" s="4"/>
      <c r="D83" s="17"/>
      <c r="E83" s="4"/>
      <c r="F83" s="4"/>
      <c r="G83" s="4"/>
    </row>
    <row r="84" spans="1:7" ht="20" x14ac:dyDescent="0.4">
      <c r="A84" s="4"/>
      <c r="B84" s="5" t="s">
        <v>70</v>
      </c>
      <c r="C84" s="4"/>
      <c r="D84" s="4"/>
      <c r="E84" s="4"/>
      <c r="F84" s="4"/>
      <c r="G84" s="4"/>
    </row>
    <row r="85" spans="1:7" ht="20" x14ac:dyDescent="0.4">
      <c r="A85" s="4"/>
      <c r="B85" s="4" t="s">
        <v>71</v>
      </c>
      <c r="C85" s="7">
        <f>C28</f>
        <v>0</v>
      </c>
      <c r="D85" s="4"/>
      <c r="E85" s="4"/>
      <c r="F85" s="4"/>
      <c r="G85" s="4"/>
    </row>
    <row r="86" spans="1:7" ht="20" x14ac:dyDescent="0.4">
      <c r="A86" s="4"/>
      <c r="B86" s="4" t="s">
        <v>72</v>
      </c>
      <c r="C86" s="7">
        <f>C70+C71</f>
        <v>0</v>
      </c>
      <c r="D86" s="4"/>
      <c r="E86" s="4"/>
      <c r="F86" s="4"/>
      <c r="G86" s="4"/>
    </row>
    <row r="87" spans="1:7" ht="20" x14ac:dyDescent="0.4">
      <c r="A87" s="4"/>
      <c r="B87" s="4" t="s">
        <v>73</v>
      </c>
      <c r="C87" s="7">
        <f>C70+C71+C72</f>
        <v>0</v>
      </c>
      <c r="D87" s="4"/>
      <c r="E87" s="4"/>
      <c r="F87" s="4"/>
      <c r="G87" s="4"/>
    </row>
    <row r="88" spans="1:7" ht="20" x14ac:dyDescent="0.4">
      <c r="A88" s="4"/>
      <c r="B88" s="4" t="s">
        <v>74</v>
      </c>
      <c r="C88" s="7">
        <f>C87-C86</f>
        <v>0</v>
      </c>
      <c r="D88" s="4"/>
      <c r="E88" s="4"/>
      <c r="F88" s="4"/>
      <c r="G88" s="4"/>
    </row>
    <row r="89" spans="1:7" ht="20" x14ac:dyDescent="0.4">
      <c r="A89" s="4"/>
      <c r="B89" s="4" t="s">
        <v>75</v>
      </c>
      <c r="C89" s="4" t="s">
        <v>4</v>
      </c>
      <c r="D89" s="4"/>
      <c r="E89" s="4"/>
      <c r="F89" s="4"/>
      <c r="G89" s="4"/>
    </row>
    <row r="90" spans="1:7" ht="20" x14ac:dyDescent="0.4">
      <c r="A90" s="4"/>
      <c r="B90" s="4"/>
      <c r="C90" s="4" t="e">
        <f>C89+(C85-C86)/(C87-C86)</f>
        <v>#DIV/0!</v>
      </c>
      <c r="D90" s="4"/>
      <c r="E90" s="4"/>
      <c r="F90" s="4"/>
      <c r="G90" s="4"/>
    </row>
    <row r="91" spans="1:7" ht="20" x14ac:dyDescent="0.4">
      <c r="A91" s="4"/>
      <c r="B91" s="4"/>
      <c r="C91" s="4"/>
      <c r="D91" s="4"/>
      <c r="E91" s="4"/>
      <c r="F91" s="4"/>
      <c r="G91" s="4"/>
    </row>
    <row r="92" spans="1:7" ht="20" x14ac:dyDescent="0.4">
      <c r="A92" s="4"/>
      <c r="B92" s="4"/>
      <c r="C92" s="4"/>
      <c r="D92" s="4"/>
      <c r="E92" s="4"/>
      <c r="F92" s="4"/>
      <c r="G92" s="4"/>
    </row>
    <row r="93" spans="1:7" ht="20" x14ac:dyDescent="0.4">
      <c r="A93" s="5" t="s">
        <v>113</v>
      </c>
      <c r="B93" s="5" t="s">
        <v>76</v>
      </c>
      <c r="C93" s="4"/>
      <c r="D93" s="4"/>
      <c r="E93" s="5" t="s">
        <v>77</v>
      </c>
      <c r="F93" s="10"/>
      <c r="G93" s="4"/>
    </row>
    <row r="94" spans="1:7" ht="20" x14ac:dyDescent="0.4">
      <c r="A94" s="4"/>
      <c r="B94" s="4"/>
      <c r="C94" s="4"/>
      <c r="D94" s="4"/>
      <c r="E94" s="4" t="s">
        <v>78</v>
      </c>
      <c r="F94" s="10">
        <v>0.2</v>
      </c>
      <c r="G94" s="10"/>
    </row>
    <row r="95" spans="1:7" ht="20" x14ac:dyDescent="0.4">
      <c r="A95" s="4"/>
      <c r="B95" s="4" t="s">
        <v>79</v>
      </c>
      <c r="C95" s="4"/>
      <c r="D95" s="4"/>
      <c r="E95" s="4" t="s">
        <v>80</v>
      </c>
      <c r="F95" s="10">
        <v>0.32</v>
      </c>
      <c r="G95" s="10"/>
    </row>
    <row r="96" spans="1:7" ht="20" x14ac:dyDescent="0.4">
      <c r="A96" s="4"/>
      <c r="B96" s="4" t="s">
        <v>81</v>
      </c>
      <c r="C96" s="4"/>
      <c r="D96" s="4"/>
      <c r="E96" s="4" t="s">
        <v>82</v>
      </c>
      <c r="F96" s="10">
        <v>0.192</v>
      </c>
      <c r="G96" s="10"/>
    </row>
    <row r="97" spans="1:8" ht="20" x14ac:dyDescent="0.4">
      <c r="A97" s="4"/>
      <c r="B97" s="4"/>
      <c r="C97" s="4"/>
      <c r="D97" s="4"/>
      <c r="E97" s="4" t="s">
        <v>83</v>
      </c>
      <c r="F97" s="10">
        <v>0.1152</v>
      </c>
      <c r="G97" s="10"/>
      <c r="H97" s="1"/>
    </row>
    <row r="98" spans="1:8" ht="20" x14ac:dyDescent="0.4">
      <c r="A98" s="4"/>
      <c r="B98" s="5" t="s">
        <v>84</v>
      </c>
      <c r="C98" s="4"/>
      <c r="D98" s="4"/>
      <c r="E98" s="4" t="s">
        <v>85</v>
      </c>
      <c r="F98" s="10">
        <v>5.7599999999999998E-2</v>
      </c>
      <c r="G98" s="4"/>
      <c r="H98" s="1"/>
    </row>
    <row r="99" spans="1:8" ht="20" x14ac:dyDescent="0.4">
      <c r="A99" s="4"/>
      <c r="B99" s="5" t="s">
        <v>86</v>
      </c>
      <c r="C99" s="4"/>
      <c r="D99" s="4"/>
      <c r="E99" s="4"/>
      <c r="F99" s="10"/>
      <c r="G99" s="4"/>
      <c r="H99" s="1"/>
    </row>
    <row r="100" spans="1:8" ht="20" x14ac:dyDescent="0.4">
      <c r="A100" s="4"/>
      <c r="B100" s="4" t="s">
        <v>119</v>
      </c>
      <c r="C100" s="4"/>
      <c r="D100" s="4"/>
      <c r="E100" s="4"/>
      <c r="F100" s="4"/>
      <c r="G100" s="4"/>
      <c r="H100" s="1"/>
    </row>
    <row r="101" spans="1:8" ht="20" x14ac:dyDescent="0.4">
      <c r="A101" s="4"/>
      <c r="B101" s="4" t="s">
        <v>120</v>
      </c>
      <c r="C101" s="4"/>
      <c r="D101" s="4"/>
      <c r="E101" s="4"/>
      <c r="F101" s="4" t="s">
        <v>87</v>
      </c>
      <c r="G101" s="18">
        <v>20000</v>
      </c>
      <c r="H101" s="3"/>
    </row>
    <row r="102" spans="1:8" ht="20" x14ac:dyDescent="0.4">
      <c r="A102" s="4"/>
      <c r="B102" s="4" t="s">
        <v>121</v>
      </c>
      <c r="C102" s="4"/>
      <c r="D102" s="4"/>
      <c r="E102" s="4"/>
      <c r="F102" s="4" t="s">
        <v>88</v>
      </c>
      <c r="G102" s="18">
        <v>24000</v>
      </c>
      <c r="H102" s="3"/>
    </row>
    <row r="103" spans="1:8" ht="20" x14ac:dyDescent="0.4">
      <c r="A103" s="4"/>
      <c r="B103" s="4" t="s">
        <v>90</v>
      </c>
      <c r="C103" s="4"/>
      <c r="D103" s="4"/>
      <c r="E103" s="4"/>
      <c r="F103" s="4" t="s">
        <v>89</v>
      </c>
      <c r="G103" s="18">
        <v>24000</v>
      </c>
      <c r="H103" s="3"/>
    </row>
    <row r="104" spans="1:8" ht="20" x14ac:dyDescent="0.4">
      <c r="A104" s="4"/>
      <c r="B104" s="4" t="s">
        <v>92</v>
      </c>
      <c r="C104" s="4"/>
      <c r="D104" s="4"/>
      <c r="E104" s="4"/>
      <c r="F104" s="4" t="s">
        <v>91</v>
      </c>
      <c r="G104" s="18">
        <v>100000</v>
      </c>
      <c r="H104" s="1"/>
    </row>
    <row r="105" spans="1:8" ht="20" x14ac:dyDescent="0.4">
      <c r="A105" s="4"/>
      <c r="B105" s="4" t="s">
        <v>117</v>
      </c>
      <c r="C105" s="4"/>
      <c r="D105" s="4"/>
      <c r="E105" s="4"/>
      <c r="F105" s="4" t="s">
        <v>93</v>
      </c>
      <c r="G105" s="18">
        <v>100000</v>
      </c>
      <c r="H105" s="1"/>
    </row>
    <row r="106" spans="1:8" ht="20" x14ac:dyDescent="0.4">
      <c r="A106" s="4"/>
      <c r="B106" s="4" t="s">
        <v>118</v>
      </c>
      <c r="C106" s="4"/>
      <c r="D106" s="4"/>
      <c r="E106" s="4"/>
      <c r="F106" s="4" t="s">
        <v>94</v>
      </c>
      <c r="G106" s="18">
        <v>104000</v>
      </c>
      <c r="H106" s="1"/>
    </row>
    <row r="107" spans="1:8" ht="20" x14ac:dyDescent="0.4">
      <c r="A107" s="4"/>
      <c r="B107" s="4"/>
      <c r="C107" s="4"/>
      <c r="D107" s="4"/>
      <c r="E107" s="4"/>
      <c r="F107" s="4" t="s">
        <v>95</v>
      </c>
      <c r="G107" s="18">
        <v>108000</v>
      </c>
      <c r="H107" s="1"/>
    </row>
    <row r="108" spans="1:8" ht="20" x14ac:dyDescent="0.4">
      <c r="A108" s="4"/>
      <c r="B108" s="4"/>
      <c r="C108" s="4"/>
      <c r="D108" s="4"/>
      <c r="E108" s="4"/>
      <c r="F108" s="4" t="s">
        <v>101</v>
      </c>
      <c r="G108" s="18">
        <v>125000</v>
      </c>
      <c r="H108" s="1"/>
    </row>
    <row r="109" spans="1:8" ht="20" x14ac:dyDescent="0.4">
      <c r="A109" s="4"/>
      <c r="B109" s="4"/>
      <c r="C109" s="4"/>
      <c r="D109" s="4"/>
      <c r="E109" s="4"/>
      <c r="F109" s="4" t="s">
        <v>102</v>
      </c>
      <c r="G109" s="18">
        <v>250000</v>
      </c>
      <c r="H109" s="1"/>
    </row>
    <row r="110" spans="1:8" ht="20" x14ac:dyDescent="0.4">
      <c r="A110" s="4"/>
      <c r="B110" s="5" t="s">
        <v>96</v>
      </c>
      <c r="C110" s="4"/>
      <c r="D110" s="4"/>
      <c r="E110" s="4"/>
      <c r="F110" s="4" t="s">
        <v>103</v>
      </c>
      <c r="G110" s="18">
        <v>250000</v>
      </c>
      <c r="H110" s="1"/>
    </row>
    <row r="111" spans="1:8" ht="20" x14ac:dyDescent="0.4">
      <c r="A111" s="4"/>
      <c r="B111" s="4" t="s">
        <v>97</v>
      </c>
      <c r="C111" s="4"/>
      <c r="D111" s="4"/>
      <c r="E111" s="4"/>
      <c r="F111" s="4" t="s">
        <v>104</v>
      </c>
      <c r="G111" s="18">
        <v>500000</v>
      </c>
      <c r="H111" s="1"/>
    </row>
    <row r="112" spans="1:8" ht="20" x14ac:dyDescent="0.4">
      <c r="A112" s="4"/>
      <c r="B112" s="4" t="s">
        <v>125</v>
      </c>
      <c r="C112" s="4"/>
      <c r="D112" s="4"/>
      <c r="E112" s="4"/>
      <c r="F112" s="4" t="s">
        <v>112</v>
      </c>
      <c r="G112" s="19">
        <v>500000</v>
      </c>
    </row>
    <row r="113" spans="1:7" ht="20" x14ac:dyDescent="0.4">
      <c r="A113" s="4"/>
      <c r="B113" s="4" t="s">
        <v>122</v>
      </c>
      <c r="C113" s="4"/>
      <c r="D113" s="4"/>
      <c r="E113" s="4"/>
      <c r="F113" s="4" t="s">
        <v>106</v>
      </c>
      <c r="G113" s="19">
        <v>139000</v>
      </c>
    </row>
    <row r="114" spans="1:7" ht="20" x14ac:dyDescent="0.4">
      <c r="A114" s="20"/>
      <c r="B114" s="4"/>
      <c r="C114" s="4"/>
      <c r="D114" s="4"/>
      <c r="E114" s="4"/>
      <c r="F114" s="21"/>
      <c r="G114" s="22"/>
    </row>
    <row r="115" spans="1:7" ht="20" x14ac:dyDescent="0.4">
      <c r="A115" s="20"/>
      <c r="B115" s="4"/>
      <c r="C115" s="4"/>
      <c r="D115" s="4"/>
      <c r="E115" s="4"/>
      <c r="F115" s="23" t="s">
        <v>107</v>
      </c>
      <c r="G115" s="19"/>
    </row>
    <row r="116" spans="1:7" ht="20" x14ac:dyDescent="0.4">
      <c r="A116" s="20"/>
      <c r="B116" s="5" t="s">
        <v>98</v>
      </c>
      <c r="C116" s="4">
        <f>SUM(C95:C114)</f>
        <v>0</v>
      </c>
      <c r="D116" s="20"/>
      <c r="E116" s="20"/>
      <c r="F116" s="4" t="s">
        <v>108</v>
      </c>
      <c r="G116" s="19">
        <v>11060</v>
      </c>
    </row>
    <row r="117" spans="1:7" ht="20" x14ac:dyDescent="0.4">
      <c r="A117" s="21"/>
      <c r="B117" s="21"/>
      <c r="C117" s="21"/>
      <c r="D117" s="21"/>
      <c r="E117" s="21"/>
      <c r="F117" s="4" t="s">
        <v>109</v>
      </c>
      <c r="G117" s="19">
        <v>11160</v>
      </c>
    </row>
    <row r="118" spans="1:7" ht="20" x14ac:dyDescent="0.4">
      <c r="A118" s="20"/>
      <c r="B118" s="24" t="s">
        <v>99</v>
      </c>
      <c r="C118" s="25">
        <f>$C116*12</f>
        <v>0</v>
      </c>
      <c r="D118" s="20"/>
      <c r="E118" s="20"/>
      <c r="F118" s="4" t="s">
        <v>110</v>
      </c>
      <c r="G118" s="26">
        <v>25000</v>
      </c>
    </row>
    <row r="119" spans="1:7" x14ac:dyDescent="0.35">
      <c r="A119" s="21"/>
      <c r="B119" s="21"/>
      <c r="C119" s="21"/>
      <c r="D119" s="21"/>
      <c r="E119" s="21"/>
      <c r="F119" s="21"/>
      <c r="G119" s="21"/>
    </row>
    <row r="120" spans="1:7" x14ac:dyDescent="0.35">
      <c r="A120" s="21"/>
      <c r="B120" s="21"/>
      <c r="C120" s="21"/>
      <c r="D120" s="21"/>
      <c r="E120" s="21"/>
      <c r="F120" s="20" t="s">
        <v>111</v>
      </c>
      <c r="G120" s="21"/>
    </row>
    <row r="121" spans="1:7" x14ac:dyDescent="0.35">
      <c r="A121" s="21"/>
      <c r="B121" s="21"/>
      <c r="C121" s="21"/>
      <c r="D121" s="21"/>
      <c r="E121" s="21"/>
      <c r="F121" s="21"/>
      <c r="G121" s="21"/>
    </row>
  </sheetData>
  <phoneticPr fontId="0" type="noConversion"/>
  <pageMargins left="1" right="0" top="0" bottom="0" header="0.5" footer="0.5"/>
  <pageSetup paperSize="5" scale="4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Bricks Worksheet 2015</vt:lpstr>
      <vt:lpstr>'Bricks Worksheet 2015'!Print_Area</vt:lpstr>
      <vt:lpstr>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Elmore</dc:creator>
  <cp:lastModifiedBy>Theresa</cp:lastModifiedBy>
  <cp:lastPrinted>2017-02-28T18:52:45Z</cp:lastPrinted>
  <dcterms:created xsi:type="dcterms:W3CDTF">2007-04-03T19:43:24Z</dcterms:created>
  <dcterms:modified xsi:type="dcterms:W3CDTF">2017-03-01T20:09:17Z</dcterms:modified>
</cp:coreProperties>
</file>