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enny\Desktop\"/>
    </mc:Choice>
  </mc:AlternateContent>
  <bookViews>
    <workbookView xWindow="14595" yWindow="-60" windowWidth="14220" windowHeight="12795"/>
  </bookViews>
  <sheets>
    <sheet name="PSA Conversion" sheetId="5" r:id="rId1"/>
    <sheet name="or CPR Conversion" sheetId="6" r:id="rId2"/>
    <sheet name="Generic Chart" sheetId="7" state="hidden" r:id="rId3"/>
  </sheets>
  <definedNames>
    <definedName name="_xlnm.Print_Area" localSheetId="1">'or CPR Conversion'!$A$1:$J$47</definedName>
    <definedName name="_xlnm.Print_Area" localSheetId="0">'PSA Conversion'!$A$1:$N$53</definedName>
  </definedNames>
  <calcPr calcId="152511"/>
</workbook>
</file>

<file path=xl/calcChain.xml><?xml version="1.0" encoding="utf-8"?>
<calcChain xmlns="http://schemas.openxmlformats.org/spreadsheetml/2006/main">
  <c r="J42" i="6" l="1"/>
  <c r="I42" i="6"/>
  <c r="H42" i="6"/>
  <c r="G42" i="6"/>
  <c r="F42" i="6"/>
  <c r="E42" i="6"/>
  <c r="D42" i="6"/>
  <c r="C41" i="6"/>
  <c r="J30" i="6"/>
  <c r="I30" i="6"/>
  <c r="H30" i="6"/>
  <c r="G30" i="6"/>
  <c r="F30" i="6"/>
  <c r="E30" i="6"/>
  <c r="D30" i="6"/>
  <c r="C29" i="6"/>
  <c r="J22" i="6"/>
  <c r="I22" i="6"/>
  <c r="I23" i="6" s="1"/>
  <c r="H22" i="6"/>
  <c r="G22" i="6"/>
  <c r="F22" i="6"/>
  <c r="F23" i="6" s="1"/>
  <c r="E22" i="6"/>
  <c r="D22" i="6"/>
  <c r="C21" i="6"/>
  <c r="J41" i="5"/>
  <c r="I41" i="5"/>
  <c r="H41" i="5"/>
  <c r="G41" i="5"/>
  <c r="F41" i="5"/>
  <c r="E41" i="5"/>
  <c r="D41" i="5"/>
  <c r="C40" i="5"/>
  <c r="J29" i="5"/>
  <c r="I29" i="5"/>
  <c r="H29" i="5"/>
  <c r="G29" i="5"/>
  <c r="F29" i="5"/>
  <c r="E29" i="5"/>
  <c r="D29" i="5"/>
  <c r="C27" i="5"/>
  <c r="E23" i="6" l="1"/>
  <c r="D23" i="6"/>
  <c r="J25" i="6" s="1"/>
  <c r="I25" i="6" s="1"/>
  <c r="H25" i="6" s="1"/>
  <c r="H23" i="6"/>
  <c r="G23" i="6" s="1"/>
  <c r="G18" i="5"/>
  <c r="C10" i="5"/>
  <c r="E18" i="5" s="1"/>
  <c r="C16" i="5" l="1"/>
  <c r="I18" i="5"/>
  <c r="H18" i="5"/>
  <c r="H19" i="5" s="1"/>
  <c r="H20" i="5" s="1"/>
  <c r="F22" i="5" s="1"/>
  <c r="F18" i="5"/>
  <c r="F19" i="5" s="1"/>
  <c r="F20" i="5" s="1"/>
  <c r="H22" i="5" s="1"/>
  <c r="D18" i="5"/>
  <c r="G25" i="6"/>
  <c r="F25" i="6" s="1"/>
  <c r="E25" i="6" s="1"/>
  <c r="J43" i="6"/>
  <c r="D45" i="6" s="1"/>
  <c r="I43" i="6"/>
  <c r="E45" i="6" s="1"/>
  <c r="H43" i="6"/>
  <c r="F45" i="6" s="1"/>
  <c r="G43" i="6"/>
  <c r="G45" i="6" s="1"/>
  <c r="F43" i="6"/>
  <c r="H45" i="6" s="1"/>
  <c r="E43" i="6"/>
  <c r="I45" i="6" s="1"/>
  <c r="D43" i="6"/>
  <c r="J45" i="6" s="1"/>
  <c r="J23" i="6"/>
  <c r="D25" i="6" s="1"/>
  <c r="D30" i="5"/>
  <c r="D31" i="5" s="1"/>
  <c r="J33" i="5" s="1"/>
  <c r="E30" i="5"/>
  <c r="E31" i="5" s="1"/>
  <c r="I33" i="5" s="1"/>
  <c r="F30" i="5"/>
  <c r="F31" i="5" s="1"/>
  <c r="H33" i="5" s="1"/>
  <c r="G30" i="5"/>
  <c r="G31" i="5" s="1"/>
  <c r="G33" i="5" s="1"/>
  <c r="H30" i="5"/>
  <c r="H31" i="5" s="1"/>
  <c r="F33" i="5" s="1"/>
  <c r="I30" i="5"/>
  <c r="I31" i="5" s="1"/>
  <c r="E33" i="5" s="1"/>
  <c r="J30" i="5"/>
  <c r="J31" i="5" s="1"/>
  <c r="D33" i="5" s="1"/>
  <c r="D19" i="5"/>
  <c r="D20" i="5" s="1"/>
  <c r="J22" i="5" s="1"/>
  <c r="E19" i="5"/>
  <c r="E20" i="5" s="1"/>
  <c r="I22" i="5" s="1"/>
  <c r="G19" i="5"/>
  <c r="G20" i="5" s="1"/>
  <c r="G22" i="5" s="1"/>
  <c r="I19" i="5"/>
  <c r="I20" i="5"/>
  <c r="E22" i="5" s="1"/>
  <c r="J18" i="5"/>
  <c r="J19" i="5" s="1"/>
  <c r="J20" i="5" s="1"/>
  <c r="D22" i="5" s="1"/>
  <c r="D31" i="6"/>
  <c r="J33" i="6" s="1"/>
  <c r="E31" i="6"/>
  <c r="I33" i="6" s="1"/>
  <c r="F31" i="6"/>
  <c r="H33" i="6" s="1"/>
  <c r="G31" i="6"/>
  <c r="G33" i="6" s="1"/>
  <c r="H31" i="6"/>
  <c r="F33" i="6" s="1"/>
  <c r="I31" i="6"/>
  <c r="E33" i="6"/>
  <c r="J31" i="6"/>
  <c r="D33" i="6" s="1"/>
  <c r="D42" i="5"/>
  <c r="D43" i="5" s="1"/>
  <c r="J45" i="5" s="1"/>
  <c r="E42" i="5"/>
  <c r="E43" i="5" s="1"/>
  <c r="I45" i="5" s="1"/>
  <c r="F42" i="5"/>
  <c r="F43" i="5" s="1"/>
  <c r="H45" i="5" s="1"/>
  <c r="G42" i="5"/>
  <c r="G43" i="5" s="1"/>
  <c r="G45" i="5" s="1"/>
  <c r="H42" i="5"/>
  <c r="H43" i="5" s="1"/>
  <c r="F45" i="5" s="1"/>
  <c r="I42" i="5"/>
  <c r="I43" i="5" s="1"/>
  <c r="E45" i="5" s="1"/>
  <c r="J42" i="5"/>
  <c r="J43" i="5" s="1"/>
  <c r="D45" i="5" s="1"/>
</calcChain>
</file>

<file path=xl/sharedStrings.xml><?xml version="1.0" encoding="utf-8"?>
<sst xmlns="http://schemas.openxmlformats.org/spreadsheetml/2006/main" count="365" uniqueCount="264">
  <si>
    <t>Loans</t>
  </si>
  <si>
    <t>Home Equity LOC - Var</t>
  </si>
  <si>
    <t>Consumer Lns - Fix</t>
  </si>
  <si>
    <t>Savings</t>
  </si>
  <si>
    <t>US Treasuries</t>
  </si>
  <si>
    <t>US Agencies</t>
  </si>
  <si>
    <t>Municipals</t>
  </si>
  <si>
    <t>Loan Loss Provision</t>
  </si>
  <si>
    <t>When rates decline</t>
  </si>
  <si>
    <t>When rates rise</t>
  </si>
  <si>
    <t>PSA</t>
  </si>
  <si>
    <t xml:space="preserve"> </t>
  </si>
  <si>
    <t>Type</t>
  </si>
  <si>
    <t>Cusip</t>
  </si>
  <si>
    <t>Book Value</t>
  </si>
  <si>
    <t>Speed</t>
  </si>
  <si>
    <t>FHLMC POOL #J12345</t>
  </si>
  <si>
    <t>3128ABC111</t>
  </si>
  <si>
    <t>FHLMC POOL #J12346</t>
  </si>
  <si>
    <t>3128ABC112</t>
  </si>
  <si>
    <t>FHLMC POOL #J12347</t>
  </si>
  <si>
    <t>3128ABC113</t>
  </si>
  <si>
    <t>FHLMC POOL #J12348</t>
  </si>
  <si>
    <t>3128ABC114</t>
  </si>
  <si>
    <t>FHLMC POOL #J12349</t>
  </si>
  <si>
    <t>3128ABC115</t>
  </si>
  <si>
    <t>FHLMC POOL #J12350</t>
  </si>
  <si>
    <t>3128ABC116</t>
  </si>
  <si>
    <t>WEIGHTED AVG PSA</t>
  </si>
  <si>
    <t>CPR</t>
  </si>
  <si>
    <t>MONTHLY PREPAYMENT PERCENT</t>
  </si>
  <si>
    <t>GNMA POOL</t>
  </si>
  <si>
    <t>36176AB123</t>
  </si>
  <si>
    <t>36176AB124</t>
  </si>
  <si>
    <t>36176AB125</t>
  </si>
  <si>
    <t>FHLMC REMIC</t>
  </si>
  <si>
    <t>3137AB1234</t>
  </si>
  <si>
    <t>GNMA REMIC</t>
  </si>
  <si>
    <t>3137AB1235</t>
  </si>
  <si>
    <t>3137AB1236</t>
  </si>
  <si>
    <t>3137AB1237</t>
  </si>
  <si>
    <t>3137AB1238</t>
  </si>
  <si>
    <t>Enter Security Types, Book Values and PSA  or CPR prepayment speeds by CUSIP according to your Financial Compass</t>
  </si>
  <si>
    <t>breakouts (PSAs will be converted to CPRs for use in Financial Compass).</t>
  </si>
  <si>
    <t>Note: For Seasoned Pools &gt; 30 Months.  Original Maturity &gt; 15 Yrs.  100 PSA = 6 CPR or PSA/16.6667 = CPR</t>
  </si>
  <si>
    <t>The PSAs assume .2% prepayments monthly for the first 30 months of the mortgage, then 6% annually thereafter.</t>
  </si>
  <si>
    <t>Enter Security Types, Book Values and CPRs by CUSIP according to your Financial Compass breakouts.</t>
  </si>
  <si>
    <t xml:space="preserve">*IF the data files downloaded monthly from the Investment Provider already contain prepayment assumptions in the base case, those assumptions can be subtracted from this analysis in order to avoid double-counting them. </t>
  </si>
  <si>
    <t>COMPASS MODEL INPUT</t>
  </si>
  <si>
    <t>WEIGHTED AVG CPR</t>
  </si>
  <si>
    <t>3555CB1C9</t>
  </si>
  <si>
    <t xml:space="preserve">SBA Fixed </t>
  </si>
  <si>
    <t>3555CB1C8</t>
  </si>
  <si>
    <t>3555CB1C7</t>
  </si>
  <si>
    <t>3555CB1C6</t>
  </si>
  <si>
    <t>3555CB1C5</t>
  </si>
  <si>
    <t>3555CB1C4</t>
  </si>
  <si>
    <t>3444AB1C4</t>
  </si>
  <si>
    <t>CMO Fixed</t>
  </si>
  <si>
    <t>3333AB1C3</t>
  </si>
  <si>
    <t>3123AB1C17</t>
  </si>
  <si>
    <t>MBS Fixed</t>
  </si>
  <si>
    <t>3123AB1C16</t>
  </si>
  <si>
    <t>3123AB1C9</t>
  </si>
  <si>
    <t>3123AB1C8</t>
  </si>
  <si>
    <t>3123AB1C7</t>
  </si>
  <si>
    <t>3123AB1C6</t>
  </si>
  <si>
    <t>3123AB1C5</t>
  </si>
  <si>
    <t>3123AB1C4</t>
  </si>
  <si>
    <t>3123AB1C3</t>
  </si>
  <si>
    <t>3123AB1C2</t>
  </si>
  <si>
    <t>3123AB1C1</t>
  </si>
  <si>
    <t>CUSIP</t>
  </si>
  <si>
    <t>Security Prepayment Data as of XXX</t>
  </si>
  <si>
    <t>SAMPLE BLOOMBERG SCREEN SHOT:</t>
  </si>
  <si>
    <t>Input institution-specific details in highlighted cells</t>
  </si>
  <si>
    <r>
      <rPr>
        <b/>
        <u/>
        <sz val="11"/>
        <color theme="1"/>
        <rFont val="Calibri"/>
        <family val="2"/>
      </rPr>
      <t>ONLY</t>
    </r>
    <r>
      <rPr>
        <sz val="11"/>
        <color theme="1"/>
        <rFont val="Calibri"/>
        <family val="2"/>
      </rPr>
      <t xml:space="preserve"> need PSA </t>
    </r>
    <r>
      <rPr>
        <b/>
        <u/>
        <sz val="11"/>
        <color theme="1"/>
        <rFont val="Calibri"/>
        <family val="2"/>
      </rPr>
      <t>OR</t>
    </r>
    <r>
      <rPr>
        <sz val="11"/>
        <color theme="1"/>
        <rFont val="Calibri"/>
        <family val="2"/>
      </rPr>
      <t xml:space="preserve"> CPR data…not both</t>
    </r>
  </si>
  <si>
    <t>Chart of Accounts</t>
  </si>
  <si>
    <t>Balance Sheet</t>
  </si>
  <si>
    <t>Account Name</t>
  </si>
  <si>
    <t>Assets</t>
  </si>
  <si>
    <t>Cash &amp; Due</t>
  </si>
  <si>
    <t>Cash &amp; Cash Items</t>
  </si>
  <si>
    <t>Due From Banks</t>
  </si>
  <si>
    <t>I/B Due From Banks</t>
  </si>
  <si>
    <t>Fed Funds Sold</t>
  </si>
  <si>
    <t>Securities</t>
  </si>
  <si>
    <t>U. S. Treasuries</t>
  </si>
  <si>
    <t>U. S. Agencies</t>
  </si>
  <si>
    <t>Mortgage-Backed Securities</t>
  </si>
  <si>
    <t>MBS's</t>
  </si>
  <si>
    <t>CMO's</t>
  </si>
  <si>
    <t>Municipal Securities</t>
  </si>
  <si>
    <t>Marketable Securities</t>
  </si>
  <si>
    <t>Other Securities</t>
  </si>
  <si>
    <t>Trading</t>
  </si>
  <si>
    <t>Gross Unrealized AFS G/L</t>
  </si>
  <si>
    <t>Unreal Gains/Losses</t>
  </si>
  <si>
    <t>Commercial</t>
  </si>
  <si>
    <t>Commercial Lns - Fix</t>
  </si>
  <si>
    <t>Commercial Lns - Var</t>
  </si>
  <si>
    <t>Commercial Lns - Adj</t>
  </si>
  <si>
    <t>Real Estate</t>
  </si>
  <si>
    <t>Commercial R/E - Fix</t>
  </si>
  <si>
    <t>Commercial R/E - Var</t>
  </si>
  <si>
    <t>Commercial R/E - Adj</t>
  </si>
  <si>
    <t>Residential</t>
  </si>
  <si>
    <t>Residential R/E - Fix</t>
  </si>
  <si>
    <t>Residential R/E - Var</t>
  </si>
  <si>
    <t>Residential R/E - Adj</t>
  </si>
  <si>
    <t>Mortgage Loans Held For Sale</t>
  </si>
  <si>
    <t>Agriculture</t>
  </si>
  <si>
    <t>Agriculture Lns - Fix</t>
  </si>
  <si>
    <t>Agriculture Lns - Var</t>
  </si>
  <si>
    <t>Consumer</t>
  </si>
  <si>
    <t>Consumer Lns - Var</t>
  </si>
  <si>
    <t>Credit Card Lns</t>
  </si>
  <si>
    <t>Overdraft Protection</t>
  </si>
  <si>
    <t>Other Loans</t>
  </si>
  <si>
    <t>Overdrafts</t>
  </si>
  <si>
    <t>Loans In Process</t>
  </si>
  <si>
    <t>Loan Loss Reserve</t>
  </si>
  <si>
    <t>Allowance for Loan Losses</t>
  </si>
  <si>
    <t>Fixed Assets</t>
  </si>
  <si>
    <t>Investment Loss Reserve</t>
  </si>
  <si>
    <t>Goodwill</t>
  </si>
  <si>
    <t>OREO</t>
  </si>
  <si>
    <t>Other Real Estate</t>
  </si>
  <si>
    <t>Equity Securities</t>
  </si>
  <si>
    <t>Other Assets</t>
  </si>
  <si>
    <t>Accrued Interest Receivable</t>
  </si>
  <si>
    <t>Liabilities</t>
  </si>
  <si>
    <t>Demand Deposits</t>
  </si>
  <si>
    <t>Other Demand</t>
  </si>
  <si>
    <t>Interest Bearing Deposits</t>
  </si>
  <si>
    <t>NOW Accounts</t>
  </si>
  <si>
    <t>Money Market Accounts</t>
  </si>
  <si>
    <t>Savings Accounts</t>
  </si>
  <si>
    <t>Time Deposits</t>
  </si>
  <si>
    <t>CD's &gt; $250K</t>
  </si>
  <si>
    <t>CD's &gt; $250K 0 - 6 Mo</t>
  </si>
  <si>
    <t>CD's &gt; $250K 7 - 12 Mo</t>
  </si>
  <si>
    <t>CD's &gt; $250K 13 - 24 Mo</t>
  </si>
  <si>
    <t>CD's &gt; $250K 25 - 36 Mo</t>
  </si>
  <si>
    <t>CD's &gt; $250K over 36 Mo</t>
  </si>
  <si>
    <t>IRA's &gt; $250K</t>
  </si>
  <si>
    <t>CD's &lt; $100K - $250K</t>
  </si>
  <si>
    <t>CD's $100K - $250K 0 - 6 Mo</t>
  </si>
  <si>
    <t>CD's $100K - $250K 7 - 12 Mo</t>
  </si>
  <si>
    <t>CD's $100K - $250K 13 - 24 Mo</t>
  </si>
  <si>
    <t>CD's $100K - $250K 25 - 36 Mo</t>
  </si>
  <si>
    <t>CD's $100K - $250K over 36 Mo</t>
  </si>
  <si>
    <t>IRA's $100K - $250K</t>
  </si>
  <si>
    <t>CD's &lt; $100K</t>
  </si>
  <si>
    <t>CD's &lt; $100K 0 - 6 Mo</t>
  </si>
  <si>
    <t>CD's &lt; $100K 7 - 12 Mo</t>
  </si>
  <si>
    <t>CD's &lt; $100K 13 - 24 Mo</t>
  </si>
  <si>
    <t>CD's &lt; $100K 25 - 36 Mo</t>
  </si>
  <si>
    <t>CD's &lt; $100K over 36 Mo</t>
  </si>
  <si>
    <t>IRA's &lt; $100K</t>
  </si>
  <si>
    <t>Other Int. Bearing Deposits</t>
  </si>
  <si>
    <t>Time Deposits in Process</t>
  </si>
  <si>
    <t>Fed Funds Purchased</t>
  </si>
  <si>
    <t>Borrowed Funds</t>
  </si>
  <si>
    <t>Subordinated Debt</t>
  </si>
  <si>
    <t>Convertible Debt</t>
  </si>
  <si>
    <t>Other Borrowed Funds</t>
  </si>
  <si>
    <t>FHLB Advances</t>
  </si>
  <si>
    <t>Other Liabilities</t>
  </si>
  <si>
    <t>Capital</t>
  </si>
  <si>
    <t>Common Stock</t>
  </si>
  <si>
    <t>Surplus</t>
  </si>
  <si>
    <t>Preferred Stock</t>
  </si>
  <si>
    <t>Undivided Profit</t>
  </si>
  <si>
    <t>Undivided Profits</t>
  </si>
  <si>
    <t>Current Earnings</t>
  </si>
  <si>
    <t>Dividends</t>
  </si>
  <si>
    <t>Capital Notes</t>
  </si>
  <si>
    <t>Net Unrealized AFS G/L</t>
  </si>
  <si>
    <t>Unreal G/L Securities</t>
  </si>
  <si>
    <t>Other Capital</t>
  </si>
  <si>
    <t>Income Statement</t>
  </si>
  <si>
    <t>Non-Interest Income</t>
  </si>
  <si>
    <t>Trust/Financial Services</t>
  </si>
  <si>
    <t>Trust Income</t>
  </si>
  <si>
    <t>Service Charges</t>
  </si>
  <si>
    <t>NSF/Overdraft Fees</t>
  </si>
  <si>
    <t>Fee Income</t>
  </si>
  <si>
    <t>Loan Fees</t>
  </si>
  <si>
    <t>Other Fee Income</t>
  </si>
  <si>
    <t>Miscellaneous Fees</t>
  </si>
  <si>
    <t>Extraordinary Income</t>
  </si>
  <si>
    <t>Realized Bond Gains</t>
  </si>
  <si>
    <t>Gain (Loss) on Securities</t>
  </si>
  <si>
    <t>Other Extraordinary Income</t>
  </si>
  <si>
    <t>Other Income</t>
  </si>
  <si>
    <t>Non-Interest Expense</t>
  </si>
  <si>
    <t>Employee</t>
  </si>
  <si>
    <t>Salaries and Commissions</t>
  </si>
  <si>
    <t>Payroll Taxes</t>
  </si>
  <si>
    <t>Insurance</t>
  </si>
  <si>
    <t>401-K Expense</t>
  </si>
  <si>
    <t>Other Employee Benefits</t>
  </si>
  <si>
    <t>Occupancy</t>
  </si>
  <si>
    <t>Building Expense</t>
  </si>
  <si>
    <t>Furniture and Equipment Expens</t>
  </si>
  <si>
    <t>Data Processing</t>
  </si>
  <si>
    <t>Marketing</t>
  </si>
  <si>
    <t>Advertising</t>
  </si>
  <si>
    <t>Contributions</t>
  </si>
  <si>
    <t>Business Development</t>
  </si>
  <si>
    <t>Provision For Loan Losses</t>
  </si>
  <si>
    <t>Investment Loss Provision</t>
  </si>
  <si>
    <t>Extraordinary Expense</t>
  </si>
  <si>
    <t>Realized Bond Losses</t>
  </si>
  <si>
    <t>Other Extraordinary Expense</t>
  </si>
  <si>
    <t>Extraordinary Items</t>
  </si>
  <si>
    <t>Other Expense</t>
  </si>
  <si>
    <t>Director's Fees</t>
  </si>
  <si>
    <t>Legal &amp; Professional</t>
  </si>
  <si>
    <t>FDIC Insurance</t>
  </si>
  <si>
    <t>Insurance and Bond</t>
  </si>
  <si>
    <t>Correspondent Bank Fees</t>
  </si>
  <si>
    <t>Travel &amp; Entertainment</t>
  </si>
  <si>
    <t>Dues and Subscriptions</t>
  </si>
  <si>
    <t>Telephone</t>
  </si>
  <si>
    <t>Postage</t>
  </si>
  <si>
    <t>Printing</t>
  </si>
  <si>
    <t>Supplies</t>
  </si>
  <si>
    <t>Loan Origination Costs</t>
  </si>
  <si>
    <t>Operating Losses</t>
  </si>
  <si>
    <t>Teller Differences</t>
  </si>
  <si>
    <t>Miscellaneous Expense</t>
  </si>
  <si>
    <t>Off-Balance Sheet Items</t>
  </si>
  <si>
    <t>Interest Rate Swaps</t>
  </si>
  <si>
    <t>Loan Commitments</t>
  </si>
  <si>
    <t>Commitments &gt; 1 year</t>
  </si>
  <si>
    <t>Commitments &lt; 1 Year</t>
  </si>
  <si>
    <t>Standby Letters of Credit</t>
  </si>
  <si>
    <t>Outstanding Letters of Credit</t>
  </si>
  <si>
    <t>Interest Rate Caps</t>
  </si>
  <si>
    <t>Interest Rate Floors</t>
  </si>
  <si>
    <t>Total Assets for the Leverage Ratio</t>
  </si>
  <si>
    <t>Quarterly Average Assets</t>
  </si>
  <si>
    <t>Total Risk Weighted Assets</t>
  </si>
  <si>
    <t>Risk Weighted Assets</t>
  </si>
  <si>
    <t>Total Tier 1 Capital</t>
  </si>
  <si>
    <t>Common Equity Tier 1 Capital</t>
  </si>
  <si>
    <t>Common Equity Tier 1 - Base</t>
  </si>
  <si>
    <t>Additional Tier 1 Capital</t>
  </si>
  <si>
    <t>Tier 2 Capital</t>
  </si>
  <si>
    <t>Tier 2 - base</t>
  </si>
  <si>
    <t>Limited ALLL</t>
  </si>
  <si>
    <t>Non Performing Assets</t>
  </si>
  <si>
    <t>Non-Accrual Loans</t>
  </si>
  <si>
    <t>Accruing Loans 90+ Past Due</t>
  </si>
  <si>
    <t>Memo Items</t>
  </si>
  <si>
    <t>Number of Employees</t>
  </si>
  <si>
    <t>Number of Shares</t>
  </si>
  <si>
    <t>Other Memo Items</t>
  </si>
  <si>
    <t>Pledged Securities</t>
  </si>
  <si>
    <t>DRAFT</t>
  </si>
  <si>
    <r>
      <rPr>
        <b/>
        <sz val="12"/>
        <color theme="1"/>
        <rFont val="Calibri"/>
        <family val="2"/>
        <scheme val="minor"/>
      </rPr>
      <t>BOLD</t>
    </r>
    <r>
      <rPr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items are sub-totals</t>
    </r>
  </si>
  <si>
    <t>Institution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</si>
</sst>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3" x14ac:knownFonts="1">
    <font>
      <sz val="10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  <scheme val="minor"/>
    </font>
    <font>
      <sz val="8.25"/>
      <color theme="1"/>
      <name val="MS Sans Serif"/>
      <family val="2"/>
    </font>
    <font>
      <u val="singleAccounting"/>
      <sz val="11"/>
      <color theme="1"/>
      <name val="Calibri"/>
      <family val="2"/>
      <scheme val="minor"/>
    </font>
    <font>
      <b/>
      <i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i/>
      <sz val="14"/>
      <color rgb="FF002060"/>
      <name val="Calibri"/>
      <family val="2"/>
    </font>
    <font>
      <b/>
      <sz val="14"/>
      <color theme="1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u/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4"/>
      <color rgb="FF002060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Calibri"/>
      <family val="2"/>
      <scheme val="minor"/>
    </font>
    <font>
      <sz val="14"/>
      <color theme="1"/>
      <name val="Calibri"/>
      <family val="2"/>
      <scheme val="minor"/>
    </font>
    <font>
      <u val="singleAccounting"/>
      <sz val="10"/>
      <name val="Arial"/>
      <family val="2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3.5"/>
      <color theme="1"/>
      <name val="MS Sans Serif"/>
      <family val="2"/>
    </font>
    <font>
      <b/>
      <sz val="12"/>
      <color theme="1"/>
      <name val="MS Sans Serif"/>
      <family val="2"/>
    </font>
    <font>
      <b/>
      <sz val="9.75"/>
      <color theme="1"/>
      <name val="MS Sans Serif"/>
      <family val="2"/>
    </font>
    <font>
      <sz val="9.75"/>
      <color theme="1"/>
      <name val="MS Sans Serif"/>
      <family val="2"/>
    </font>
    <font>
      <b/>
      <sz val="8.25"/>
      <color theme="1"/>
      <name val="MS Sans Serif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8" fillId="3" borderId="0" xfId="2" applyFont="1" applyFill="1"/>
    <xf numFmtId="0" fontId="3" fillId="3" borderId="0" xfId="2" applyFill="1"/>
    <xf numFmtId="43" fontId="0" fillId="0" borderId="0" xfId="3" applyFont="1"/>
    <xf numFmtId="0" fontId="3" fillId="0" borderId="0" xfId="2"/>
    <xf numFmtId="0" fontId="4" fillId="3" borderId="0" xfId="2" applyFont="1" applyFill="1"/>
    <xf numFmtId="0" fontId="4" fillId="0" borderId="0" xfId="2" applyFont="1"/>
    <xf numFmtId="43" fontId="2" fillId="0" borderId="0" xfId="3" applyFont="1"/>
    <xf numFmtId="0" fontId="9" fillId="0" borderId="2" xfId="2" applyFont="1" applyBorder="1"/>
    <xf numFmtId="0" fontId="2" fillId="0" borderId="2" xfId="2" applyFont="1" applyBorder="1"/>
    <xf numFmtId="0" fontId="2" fillId="0" borderId="0" xfId="2" applyFont="1"/>
    <xf numFmtId="0" fontId="9" fillId="0" borderId="0" xfId="2" applyFont="1"/>
    <xf numFmtId="43" fontId="9" fillId="0" borderId="0" xfId="3" applyFont="1"/>
    <xf numFmtId="0" fontId="9" fillId="0" borderId="0" xfId="2" applyFont="1" applyFill="1" applyAlignment="1">
      <alignment horizontal="center"/>
    </xf>
    <xf numFmtId="14" fontId="3" fillId="0" borderId="0" xfId="2" applyNumberFormat="1"/>
    <xf numFmtId="3" fontId="3" fillId="0" borderId="0" xfId="2" applyNumberFormat="1"/>
    <xf numFmtId="43" fontId="2" fillId="3" borderId="0" xfId="3" applyFont="1" applyFill="1"/>
    <xf numFmtId="0" fontId="2" fillId="3" borderId="0" xfId="2" applyFont="1" applyFill="1"/>
    <xf numFmtId="4" fontId="3" fillId="0" borderId="0" xfId="2" applyNumberFormat="1"/>
    <xf numFmtId="43" fontId="11" fillId="3" borderId="0" xfId="3" applyFont="1" applyFill="1"/>
    <xf numFmtId="0" fontId="2" fillId="0" borderId="0" xfId="2" applyFont="1" applyFill="1"/>
    <xf numFmtId="43" fontId="9" fillId="0" borderId="0" xfId="3" applyFont="1" applyFill="1" applyAlignment="1">
      <alignment horizontal="right"/>
    </xf>
    <xf numFmtId="0" fontId="12" fillId="0" borderId="0" xfId="2" applyFont="1"/>
    <xf numFmtId="2" fontId="2" fillId="0" borderId="0" xfId="2" applyNumberFormat="1" applyFont="1" applyFill="1"/>
    <xf numFmtId="0" fontId="3" fillId="0" borderId="0" xfId="2" applyFill="1"/>
    <xf numFmtId="49" fontId="5" fillId="0" borderId="0" xfId="2" applyNumberFormat="1" applyFont="1" applyFill="1" applyAlignment="1">
      <alignment horizontal="center"/>
    </xf>
    <xf numFmtId="14" fontId="3" fillId="0" borderId="0" xfId="2" applyNumberFormat="1" applyFill="1"/>
    <xf numFmtId="3" fontId="3" fillId="0" borderId="0" xfId="2" applyNumberFormat="1" applyFill="1"/>
    <xf numFmtId="4" fontId="3" fillId="0" borderId="0" xfId="2" applyNumberFormat="1" applyFill="1"/>
    <xf numFmtId="2" fontId="13" fillId="0" borderId="0" xfId="2" applyNumberFormat="1" applyFont="1" applyFill="1"/>
    <xf numFmtId="2" fontId="14" fillId="0" borderId="0" xfId="2" applyNumberFormat="1" applyFont="1" applyFill="1"/>
    <xf numFmtId="39" fontId="3" fillId="3" borderId="0" xfId="2" applyNumberFormat="1" applyFill="1"/>
    <xf numFmtId="39" fontId="17" fillId="3" borderId="0" xfId="2" applyNumberFormat="1" applyFont="1" applyFill="1"/>
    <xf numFmtId="39" fontId="3" fillId="0" borderId="0" xfId="2" applyNumberFormat="1"/>
    <xf numFmtId="2" fontId="3" fillId="0" borderId="0" xfId="2" applyNumberFormat="1"/>
    <xf numFmtId="0" fontId="18" fillId="0" borderId="0" xfId="2" applyFont="1"/>
    <xf numFmtId="0" fontId="19" fillId="0" borderId="0" xfId="2" applyFont="1"/>
    <xf numFmtId="0" fontId="19" fillId="0" borderId="0" xfId="2" quotePrefix="1" applyFont="1"/>
    <xf numFmtId="164" fontId="0" fillId="0" borderId="0" xfId="3" applyNumberFormat="1" applyFont="1"/>
    <xf numFmtId="0" fontId="19" fillId="0" borderId="0" xfId="2" applyFont="1" applyAlignment="1">
      <alignment horizontal="left" wrapText="1"/>
    </xf>
    <xf numFmtId="0" fontId="21" fillId="0" borderId="0" xfId="2" applyFont="1"/>
    <xf numFmtId="164" fontId="20" fillId="4" borderId="0" xfId="3" applyNumberFormat="1" applyFont="1" applyFill="1"/>
    <xf numFmtId="164" fontId="23" fillId="3" borderId="0" xfId="3" applyNumberFormat="1" applyFont="1" applyFill="1"/>
    <xf numFmtId="164" fontId="20" fillId="3" borderId="0" xfId="3" applyNumberFormat="1" applyFont="1" applyFill="1"/>
    <xf numFmtId="164" fontId="2" fillId="0" borderId="0" xfId="3" applyNumberFormat="1" applyFont="1"/>
    <xf numFmtId="0" fontId="25" fillId="0" borderId="0" xfId="2" applyFont="1"/>
    <xf numFmtId="164" fontId="11" fillId="3" borderId="0" xfId="3" applyNumberFormat="1" applyFont="1" applyFill="1"/>
    <xf numFmtId="164" fontId="2" fillId="3" borderId="0" xfId="3" applyNumberFormat="1" applyFont="1" applyFill="1"/>
    <xf numFmtId="0" fontId="9" fillId="0" borderId="3" xfId="2" applyFont="1" applyBorder="1" applyAlignment="1">
      <alignment horizontal="center"/>
    </xf>
    <xf numFmtId="164" fontId="9" fillId="0" borderId="3" xfId="3" applyNumberFormat="1" applyFont="1" applyBorder="1"/>
    <xf numFmtId="0" fontId="9" fillId="0" borderId="3" xfId="2" applyFont="1" applyBorder="1"/>
    <xf numFmtId="0" fontId="9" fillId="0" borderId="0" xfId="2" applyFont="1" applyAlignment="1">
      <alignment horizontal="center"/>
    </xf>
    <xf numFmtId="164" fontId="9" fillId="0" borderId="0" xfId="3" applyNumberFormat="1" applyFont="1"/>
    <xf numFmtId="0" fontId="6" fillId="3" borderId="0" xfId="2" applyFont="1" applyFill="1"/>
    <xf numFmtId="0" fontId="7" fillId="0" borderId="0" xfId="2" applyFont="1"/>
    <xf numFmtId="0" fontId="2" fillId="5" borderId="0" xfId="2" applyFont="1" applyFill="1"/>
    <xf numFmtId="164" fontId="9" fillId="5" borderId="0" xfId="3" applyNumberFormat="1" applyFont="1" applyFill="1" applyAlignment="1">
      <alignment horizontal="right"/>
    </xf>
    <xf numFmtId="2" fontId="2" fillId="5" borderId="0" xfId="2" applyNumberFormat="1" applyFont="1" applyFill="1"/>
    <xf numFmtId="2" fontId="24" fillId="5" borderId="0" xfId="2" applyNumberFormat="1" applyFont="1" applyFill="1"/>
    <xf numFmtId="0" fontId="3" fillId="5" borderId="0" xfId="2" applyFill="1"/>
    <xf numFmtId="2" fontId="3" fillId="5" borderId="0" xfId="2" applyNumberFormat="1" applyFont="1" applyFill="1"/>
    <xf numFmtId="164" fontId="4" fillId="5" borderId="0" xfId="3" applyNumberFormat="1" applyFont="1" applyFill="1" applyAlignment="1">
      <alignment horizontal="right"/>
    </xf>
    <xf numFmtId="2" fontId="18" fillId="5" borderId="0" xfId="2" applyNumberFormat="1" applyFont="1" applyFill="1"/>
    <xf numFmtId="0" fontId="2" fillId="6" borderId="0" xfId="2" applyFont="1" applyFill="1"/>
    <xf numFmtId="0" fontId="22" fillId="6" borderId="0" xfId="2" applyFont="1" applyFill="1"/>
    <xf numFmtId="164" fontId="15" fillId="6" borderId="0" xfId="3" applyNumberFormat="1" applyFont="1" applyFill="1" applyAlignment="1">
      <alignment horizontal="right"/>
    </xf>
    <xf numFmtId="0" fontId="3" fillId="6" borderId="0" xfId="2" applyFill="1"/>
    <xf numFmtId="2" fontId="15" fillId="6" borderId="7" xfId="2" applyNumberFormat="1" applyFont="1" applyFill="1" applyBorder="1"/>
    <xf numFmtId="2" fontId="15" fillId="6" borderId="8" xfId="2" applyNumberFormat="1" applyFont="1" applyFill="1" applyBorder="1"/>
    <xf numFmtId="2" fontId="15" fillId="6" borderId="9" xfId="2" applyNumberFormat="1" applyFont="1" applyFill="1" applyBorder="1"/>
    <xf numFmtId="2" fontId="9" fillId="6" borderId="4" xfId="2" applyNumberFormat="1" applyFont="1" applyFill="1" applyBorder="1"/>
    <xf numFmtId="2" fontId="9" fillId="6" borderId="5" xfId="2" applyNumberFormat="1" applyFont="1" applyFill="1" applyBorder="1"/>
    <xf numFmtId="2" fontId="9" fillId="6" borderId="6" xfId="2" applyNumberFormat="1" applyFont="1" applyFill="1" applyBorder="1"/>
    <xf numFmtId="0" fontId="3" fillId="0" borderId="0" xfId="2" applyFill="1" applyBorder="1"/>
    <xf numFmtId="2" fontId="14" fillId="0" borderId="0" xfId="2" applyNumberFormat="1" applyFont="1" applyFill="1" applyBorder="1"/>
    <xf numFmtId="0" fontId="9" fillId="0" borderId="0" xfId="2" applyFont="1" applyFill="1" applyBorder="1"/>
    <xf numFmtId="43" fontId="16" fillId="0" borderId="0" xfId="3" applyFont="1" applyFill="1" applyBorder="1"/>
    <xf numFmtId="0" fontId="3" fillId="2" borderId="0" xfId="2" applyFill="1"/>
    <xf numFmtId="43" fontId="4" fillId="2" borderId="0" xfId="3" applyFont="1" applyFill="1" applyAlignment="1">
      <alignment horizontal="right"/>
    </xf>
    <xf numFmtId="2" fontId="3" fillId="2" borderId="0" xfId="2" applyNumberFormat="1" applyFill="1"/>
    <xf numFmtId="2" fontId="7" fillId="2" borderId="0" xfId="2" applyNumberFormat="1" applyFont="1" applyFill="1"/>
    <xf numFmtId="0" fontId="2" fillId="2" borderId="0" xfId="2" applyFont="1" applyFill="1"/>
    <xf numFmtId="43" fontId="9" fillId="2" borderId="0" xfId="3" applyFont="1" applyFill="1" applyAlignment="1">
      <alignment horizontal="right"/>
    </xf>
    <xf numFmtId="2" fontId="2" fillId="2" borderId="0" xfId="2" applyNumberFormat="1" applyFont="1" applyFill="1"/>
    <xf numFmtId="2" fontId="13" fillId="2" borderId="0" xfId="2" applyNumberFormat="1" applyFont="1" applyFill="1"/>
    <xf numFmtId="0" fontId="9" fillId="2" borderId="0" xfId="2" applyFont="1" applyFill="1" applyAlignment="1">
      <alignment horizontal="center"/>
    </xf>
    <xf numFmtId="0" fontId="28" fillId="0" borderId="0" xfId="0" applyFont="1"/>
    <xf numFmtId="0" fontId="10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27" fillId="3" borderId="0" xfId="0" applyFont="1" applyFill="1"/>
    <xf numFmtId="0" fontId="0" fillId="3" borderId="0" xfId="0" applyFill="1"/>
    <xf numFmtId="0" fontId="32" fillId="3" borderId="0" xfId="0" applyFont="1" applyFill="1"/>
    <xf numFmtId="0" fontId="19" fillId="0" borderId="0" xfId="2" applyFont="1" applyAlignment="1">
      <alignment horizontal="left" wrapText="1"/>
    </xf>
    <xf numFmtId="0" fontId="9" fillId="0" borderId="1" xfId="2" applyFont="1" applyBorder="1"/>
    <xf numFmtId="43" fontId="9" fillId="0" borderId="1" xfId="3" applyFont="1" applyBorder="1"/>
    <xf numFmtId="0" fontId="9" fillId="0" borderId="1" xfId="2" applyFont="1" applyBorder="1" applyAlignment="1">
      <alignment horizontal="center"/>
    </xf>
    <xf numFmtId="164" fontId="0" fillId="0" borderId="0" xfId="3" applyNumberFormat="1" applyFont="1" applyFill="1"/>
    <xf numFmtId="0" fontId="9" fillId="5" borderId="0" xfId="2" applyFont="1" applyFill="1" applyAlignment="1">
      <alignment horizontal="center"/>
    </xf>
  </cellXfs>
  <cellStyles count="10">
    <cellStyle name="Comma 2" xfId="3"/>
    <cellStyle name="Comma 3" xfId="4"/>
    <cellStyle name="Currency 2" xfId="5"/>
    <cellStyle name="Currency 3" xfId="6"/>
    <cellStyle name="Normal" xfId="0" builtinId="0"/>
    <cellStyle name="Normal 2" xfId="1"/>
    <cellStyle name="Normal 3" xfId="2"/>
    <cellStyle name="Normal 4" xfId="9"/>
    <cellStyle name="Percent 2" xfId="7"/>
    <cellStyle name="Percent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9</xdr:row>
      <xdr:rowOff>0</xdr:rowOff>
    </xdr:from>
    <xdr:to>
      <xdr:col>26</xdr:col>
      <xdr:colOff>171450</xdr:colOff>
      <xdr:row>31</xdr:row>
      <xdr:rowOff>219075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0" y="1724025"/>
          <a:ext cx="6429375" cy="465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F52"/>
  <sheetViews>
    <sheetView tabSelected="1" workbookViewId="0">
      <pane ySplit="8" topLeftCell="A9" activePane="bottomLeft" state="frozen"/>
      <selection pane="bottomLeft" activeCell="S4" sqref="S4"/>
    </sheetView>
  </sheetViews>
  <sheetFormatPr defaultRowHeight="15" x14ac:dyDescent="0.25"/>
  <cols>
    <col min="1" max="1" width="21.125" style="4" customWidth="1"/>
    <col min="2" max="2" width="15.125" style="4" customWidth="1"/>
    <col min="3" max="3" width="15.125" style="3" customWidth="1"/>
    <col min="4" max="4" width="7.375" style="4" bestFit="1" customWidth="1"/>
    <col min="5" max="10" width="7" style="4" bestFit="1" customWidth="1"/>
    <col min="11" max="12" width="7" style="4" customWidth="1"/>
    <col min="13" max="13" width="6.75" style="4" customWidth="1"/>
    <col min="14" max="14" width="1.75" style="4" customWidth="1"/>
    <col min="15" max="23" width="6.75" style="4" customWidth="1"/>
    <col min="24" max="24" width="12.375" style="4" bestFit="1" customWidth="1"/>
    <col min="25" max="25" width="9.625" style="4" bestFit="1" customWidth="1"/>
    <col min="26" max="27" width="6.125" style="4" bestFit="1" customWidth="1"/>
    <col min="28" max="28" width="6.25" style="4" bestFit="1" customWidth="1"/>
    <col min="29" max="29" width="9.625" style="4" bestFit="1" customWidth="1"/>
    <col min="30" max="30" width="8.75" style="4" bestFit="1" customWidth="1"/>
    <col min="31" max="31" width="10.25" style="4" bestFit="1" customWidth="1"/>
    <col min="32" max="32" width="6.875" style="4" bestFit="1" customWidth="1"/>
    <col min="33" max="33" width="12.375" style="4" bestFit="1" customWidth="1"/>
    <col min="34" max="35" width="6.125" style="4" bestFit="1" customWidth="1"/>
    <col min="36" max="36" width="4.375" style="4" bestFit="1" customWidth="1"/>
    <col min="37" max="37" width="10.375" style="4" bestFit="1" customWidth="1"/>
    <col min="38" max="38" width="14.125" style="4" bestFit="1" customWidth="1"/>
    <col min="39" max="39" width="13.25" style="4" bestFit="1" customWidth="1"/>
    <col min="40" max="40" width="4.375" style="4" bestFit="1" customWidth="1"/>
    <col min="41" max="41" width="8.75" style="4" bestFit="1" customWidth="1"/>
    <col min="42" max="42" width="11.5" style="4" bestFit="1" customWidth="1"/>
    <col min="43" max="43" width="9.625" style="4" bestFit="1" customWidth="1"/>
    <col min="44" max="44" width="14.125" style="4" bestFit="1" customWidth="1"/>
    <col min="45" max="45" width="11.5" style="4" bestFit="1" customWidth="1"/>
    <col min="46" max="46" width="4.875" style="4" bestFit="1" customWidth="1"/>
    <col min="47" max="47" width="23.25" style="4" bestFit="1" customWidth="1"/>
    <col min="48" max="48" width="20.625" style="4" bestFit="1" customWidth="1"/>
    <col min="49" max="49" width="12.375" style="4" bestFit="1" customWidth="1"/>
    <col min="50" max="50" width="8.5" style="4" bestFit="1" customWidth="1"/>
    <col min="51" max="51" width="8.75" style="4" bestFit="1" customWidth="1"/>
    <col min="52" max="58" width="9.625" style="4" bestFit="1" customWidth="1"/>
    <col min="59" max="64" width="8.75" style="4" bestFit="1" customWidth="1"/>
    <col min="65" max="65" width="6.875" style="4" bestFit="1" customWidth="1"/>
    <col min="66" max="16384" width="9" style="4"/>
  </cols>
  <sheetData>
    <row r="1" spans="1:58" ht="23.25" x14ac:dyDescent="0.35">
      <c r="A1" s="1" t="s">
        <v>263</v>
      </c>
      <c r="B1" s="2"/>
      <c r="G1" s="5" t="s">
        <v>75</v>
      </c>
      <c r="H1" s="2"/>
      <c r="I1" s="2"/>
      <c r="J1" s="2"/>
      <c r="K1" s="2"/>
      <c r="L1" s="2"/>
    </row>
    <row r="2" spans="1:58" x14ac:dyDescent="0.25">
      <c r="A2" s="2" t="s">
        <v>73</v>
      </c>
      <c r="B2" s="2"/>
      <c r="G2" s="2" t="s">
        <v>76</v>
      </c>
      <c r="H2" s="2"/>
      <c r="I2" s="2"/>
      <c r="J2" s="2"/>
      <c r="K2" s="2"/>
      <c r="L2" s="2"/>
    </row>
    <row r="3" spans="1:58" x14ac:dyDescent="0.25">
      <c r="A3" s="6"/>
    </row>
    <row r="5" spans="1:58" x14ac:dyDescent="0.25">
      <c r="C5" s="7"/>
      <c r="D5" s="8" t="s">
        <v>8</v>
      </c>
      <c r="E5" s="9"/>
      <c r="F5" s="9"/>
      <c r="G5" s="10"/>
      <c r="H5" s="8" t="s">
        <v>9</v>
      </c>
      <c r="I5" s="9"/>
      <c r="J5" s="9"/>
    </row>
    <row r="6" spans="1:58" x14ac:dyDescent="0.25">
      <c r="A6" s="10"/>
      <c r="B6" s="10"/>
      <c r="C6" s="7"/>
      <c r="D6" s="85" t="s">
        <v>10</v>
      </c>
      <c r="E6" s="85" t="s">
        <v>10</v>
      </c>
      <c r="F6" s="85" t="s">
        <v>10</v>
      </c>
      <c r="G6" s="85" t="s">
        <v>10</v>
      </c>
      <c r="H6" s="85" t="s">
        <v>10</v>
      </c>
      <c r="I6" s="85" t="s">
        <v>10</v>
      </c>
      <c r="J6" s="85" t="s">
        <v>10</v>
      </c>
    </row>
    <row r="7" spans="1:58" ht="15.75" x14ac:dyDescent="0.25">
      <c r="A7" s="11" t="s">
        <v>11</v>
      </c>
      <c r="B7" s="11"/>
      <c r="C7" s="12" t="s">
        <v>11</v>
      </c>
      <c r="D7" s="13">
        <v>-300</v>
      </c>
      <c r="E7" s="13">
        <v>-200</v>
      </c>
      <c r="F7" s="13">
        <v>-100</v>
      </c>
      <c r="G7" s="13">
        <v>0</v>
      </c>
      <c r="H7" s="13">
        <v>100</v>
      </c>
      <c r="I7" s="13">
        <v>200</v>
      </c>
      <c r="J7" s="13">
        <v>300</v>
      </c>
      <c r="P7" s="54" t="s">
        <v>74</v>
      </c>
    </row>
    <row r="8" spans="1:58" ht="15.75" thickBot="1" x14ac:dyDescent="0.3">
      <c r="A8" s="95" t="s">
        <v>12</v>
      </c>
      <c r="B8" s="95" t="s">
        <v>13</v>
      </c>
      <c r="C8" s="96" t="s">
        <v>14</v>
      </c>
      <c r="D8" s="97" t="s">
        <v>15</v>
      </c>
      <c r="E8" s="97" t="s">
        <v>15</v>
      </c>
      <c r="F8" s="97" t="s">
        <v>15</v>
      </c>
      <c r="G8" s="97" t="s">
        <v>15</v>
      </c>
      <c r="H8" s="97" t="s">
        <v>15</v>
      </c>
      <c r="I8" s="97" t="s">
        <v>15</v>
      </c>
      <c r="J8" s="97" t="s">
        <v>15</v>
      </c>
    </row>
    <row r="9" spans="1:58" ht="7.5" customHeight="1" x14ac:dyDescent="0.25">
      <c r="A9" s="10"/>
      <c r="B9" s="10"/>
      <c r="C9" s="7"/>
      <c r="D9" s="10"/>
      <c r="E9" s="10"/>
      <c r="F9" s="10"/>
      <c r="G9" s="10"/>
      <c r="H9" s="10"/>
      <c r="I9" s="10"/>
      <c r="J9" s="10"/>
      <c r="R9" s="14"/>
      <c r="AC9" s="14"/>
      <c r="AP9" s="15"/>
      <c r="AQ9" s="14"/>
      <c r="AW9" s="15"/>
      <c r="AX9" s="14"/>
      <c r="AZ9" s="14"/>
      <c r="BA9" s="14"/>
      <c r="BB9" s="14"/>
      <c r="BC9" s="14"/>
      <c r="BD9" s="14"/>
      <c r="BE9" s="14"/>
      <c r="BF9" s="14"/>
    </row>
    <row r="10" spans="1:58" x14ac:dyDescent="0.25">
      <c r="A10" s="2" t="s">
        <v>16</v>
      </c>
      <c r="B10" s="2" t="s">
        <v>17</v>
      </c>
      <c r="C10" s="16">
        <f>1850000*0.7875</f>
        <v>1456875</v>
      </c>
      <c r="D10" s="17">
        <v>636</v>
      </c>
      <c r="E10" s="17">
        <v>570</v>
      </c>
      <c r="F10" s="17">
        <v>363</v>
      </c>
      <c r="G10" s="17">
        <v>181</v>
      </c>
      <c r="H10" s="17">
        <v>131</v>
      </c>
      <c r="I10" s="17">
        <v>109</v>
      </c>
      <c r="J10" s="17">
        <v>97</v>
      </c>
      <c r="R10" s="14"/>
      <c r="Y10" s="14"/>
      <c r="AC10" s="14"/>
      <c r="AP10" s="15"/>
      <c r="AQ10" s="14"/>
      <c r="AS10" s="18"/>
      <c r="AW10" s="15"/>
      <c r="AX10" s="14"/>
      <c r="AZ10" s="14"/>
      <c r="BA10" s="14"/>
      <c r="BB10" s="14"/>
      <c r="BC10" s="14"/>
      <c r="BD10" s="14"/>
      <c r="BE10" s="14"/>
      <c r="BF10" s="14"/>
    </row>
    <row r="11" spans="1:58" x14ac:dyDescent="0.25">
      <c r="A11" s="2" t="s">
        <v>18</v>
      </c>
      <c r="B11" s="2" t="s">
        <v>19</v>
      </c>
      <c r="C11" s="16">
        <v>1879642.4</v>
      </c>
      <c r="D11" s="17">
        <v>636</v>
      </c>
      <c r="E11" s="17">
        <v>570</v>
      </c>
      <c r="F11" s="17">
        <v>363</v>
      </c>
      <c r="G11" s="17">
        <v>181</v>
      </c>
      <c r="H11" s="17">
        <v>131</v>
      </c>
      <c r="I11" s="17">
        <v>109</v>
      </c>
      <c r="J11" s="17">
        <v>97</v>
      </c>
      <c r="R11" s="14"/>
      <c r="Y11" s="14"/>
      <c r="AC11" s="14"/>
      <c r="AP11" s="15"/>
      <c r="AQ11" s="14"/>
      <c r="AS11" s="18"/>
      <c r="AW11" s="15"/>
      <c r="AX11" s="14"/>
      <c r="AZ11" s="14"/>
      <c r="BA11" s="14"/>
      <c r="BB11" s="14"/>
      <c r="BC11" s="14"/>
      <c r="BD11" s="14"/>
      <c r="BE11" s="14"/>
      <c r="BF11" s="14"/>
    </row>
    <row r="12" spans="1:58" x14ac:dyDescent="0.25">
      <c r="A12" s="2" t="s">
        <v>20</v>
      </c>
      <c r="B12" s="2" t="s">
        <v>21</v>
      </c>
      <c r="C12" s="16">
        <v>1793209.19</v>
      </c>
      <c r="D12" s="17">
        <v>550</v>
      </c>
      <c r="E12" s="17">
        <v>489</v>
      </c>
      <c r="F12" s="17">
        <v>358</v>
      </c>
      <c r="G12" s="17">
        <v>181</v>
      </c>
      <c r="H12" s="17">
        <v>139</v>
      </c>
      <c r="I12" s="17">
        <v>110</v>
      </c>
      <c r="J12" s="17">
        <v>88</v>
      </c>
      <c r="R12" s="14"/>
      <c r="Y12" s="14"/>
      <c r="AC12" s="14"/>
      <c r="AP12" s="15"/>
      <c r="AQ12" s="14"/>
      <c r="AS12" s="18"/>
      <c r="AW12" s="15"/>
      <c r="AX12" s="14"/>
      <c r="AZ12" s="14"/>
      <c r="BA12" s="14"/>
      <c r="BB12" s="14"/>
      <c r="BC12" s="14"/>
      <c r="BD12" s="14"/>
      <c r="BE12" s="14"/>
      <c r="BF12" s="14"/>
    </row>
    <row r="13" spans="1:58" x14ac:dyDescent="0.25">
      <c r="A13" s="2" t="s">
        <v>22</v>
      </c>
      <c r="B13" s="2" t="s">
        <v>23</v>
      </c>
      <c r="C13" s="16">
        <v>1811089.15</v>
      </c>
      <c r="D13" s="17">
        <v>550</v>
      </c>
      <c r="E13" s="17">
        <v>489</v>
      </c>
      <c r="F13" s="17">
        <v>358</v>
      </c>
      <c r="G13" s="17">
        <v>181</v>
      </c>
      <c r="H13" s="17">
        <v>139</v>
      </c>
      <c r="I13" s="17">
        <v>110</v>
      </c>
      <c r="J13" s="17">
        <v>88</v>
      </c>
      <c r="R13" s="14"/>
      <c r="Y13" s="14"/>
      <c r="AC13" s="14"/>
      <c r="AP13" s="15"/>
      <c r="AQ13" s="14"/>
      <c r="AS13" s="18"/>
      <c r="AW13" s="15"/>
      <c r="AX13" s="14"/>
      <c r="AZ13" s="14"/>
      <c r="BA13" s="14"/>
      <c r="BB13" s="14"/>
      <c r="BC13" s="14"/>
      <c r="BD13" s="14"/>
      <c r="BE13" s="14"/>
      <c r="BF13" s="14"/>
    </row>
    <row r="14" spans="1:58" x14ac:dyDescent="0.25">
      <c r="A14" s="2" t="s">
        <v>24</v>
      </c>
      <c r="B14" s="2" t="s">
        <v>25</v>
      </c>
      <c r="C14" s="16">
        <v>1675903.46</v>
      </c>
      <c r="D14" s="17">
        <v>725</v>
      </c>
      <c r="E14" s="17">
        <v>548</v>
      </c>
      <c r="F14" s="17">
        <v>351</v>
      </c>
      <c r="G14" s="17">
        <v>210</v>
      </c>
      <c r="H14" s="17">
        <v>123</v>
      </c>
      <c r="I14" s="17">
        <v>106</v>
      </c>
      <c r="J14" s="17">
        <v>98</v>
      </c>
      <c r="R14" s="14"/>
      <c r="Y14" s="14"/>
      <c r="AC14" s="14"/>
      <c r="AP14" s="15"/>
      <c r="AQ14" s="14"/>
      <c r="AS14" s="18"/>
      <c r="AW14" s="15"/>
      <c r="AX14" s="14"/>
      <c r="AZ14" s="14"/>
      <c r="BA14" s="14"/>
      <c r="BB14" s="14"/>
      <c r="BC14" s="14"/>
      <c r="BD14" s="14"/>
      <c r="BE14" s="14"/>
      <c r="BF14" s="14"/>
    </row>
    <row r="15" spans="1:58" ht="17.25" x14ac:dyDescent="0.4">
      <c r="A15" s="2" t="s">
        <v>26</v>
      </c>
      <c r="B15" s="2" t="s">
        <v>27</v>
      </c>
      <c r="C15" s="19">
        <v>1758016.71</v>
      </c>
      <c r="D15" s="17">
        <v>574</v>
      </c>
      <c r="E15" s="17">
        <v>487</v>
      </c>
      <c r="F15" s="17">
        <v>342</v>
      </c>
      <c r="G15" s="17">
        <v>258</v>
      </c>
      <c r="H15" s="17">
        <v>195</v>
      </c>
      <c r="I15" s="17">
        <v>162</v>
      </c>
      <c r="J15" s="17">
        <v>143</v>
      </c>
      <c r="R15" s="14"/>
      <c r="Y15" s="14"/>
      <c r="AC15" s="14"/>
      <c r="AP15" s="15"/>
      <c r="AQ15" s="14"/>
      <c r="AS15" s="18"/>
      <c r="AW15" s="15"/>
      <c r="AX15" s="14"/>
      <c r="AZ15" s="14"/>
      <c r="BA15" s="14"/>
      <c r="BB15" s="14"/>
      <c r="BC15" s="14"/>
      <c r="BD15" s="14"/>
      <c r="BE15" s="14"/>
      <c r="BF15" s="14"/>
    </row>
    <row r="16" spans="1:58" x14ac:dyDescent="0.25">
      <c r="C16" s="7">
        <f>SUM(C10:C15)</f>
        <v>10374735.91</v>
      </c>
      <c r="D16" s="10"/>
      <c r="E16" s="10"/>
      <c r="F16" s="10"/>
      <c r="G16" s="10"/>
      <c r="H16" s="10"/>
      <c r="I16" s="10"/>
      <c r="J16" s="10"/>
      <c r="R16" s="14"/>
      <c r="Y16" s="14"/>
      <c r="AC16" s="14"/>
      <c r="AP16" s="15"/>
      <c r="AQ16" s="14"/>
      <c r="AS16" s="18"/>
      <c r="AW16" s="15"/>
      <c r="AX16" s="14"/>
      <c r="AZ16" s="14"/>
      <c r="BA16" s="14"/>
      <c r="BB16" s="14"/>
      <c r="BC16" s="14"/>
      <c r="BD16" s="14"/>
      <c r="BE16" s="14"/>
      <c r="BF16" s="14"/>
    </row>
    <row r="17" spans="1:58" ht="6.75" customHeight="1" x14ac:dyDescent="0.25">
      <c r="A17" s="10"/>
      <c r="B17" s="10"/>
      <c r="C17" s="7"/>
      <c r="D17" s="10"/>
      <c r="E17" s="10"/>
      <c r="F17" s="10"/>
      <c r="G17" s="10"/>
      <c r="H17" s="10"/>
      <c r="I17" s="10"/>
      <c r="J17" s="10"/>
      <c r="R17" s="14"/>
      <c r="AC17" s="14"/>
      <c r="AP17" s="15"/>
      <c r="AQ17" s="14"/>
      <c r="AS17" s="18"/>
      <c r="AW17" s="15"/>
      <c r="AX17" s="14"/>
      <c r="AZ17" s="14"/>
      <c r="BA17" s="14"/>
      <c r="BB17" s="14"/>
      <c r="BC17" s="14"/>
      <c r="BD17" s="14"/>
      <c r="BE17" s="14"/>
      <c r="BF17" s="14"/>
    </row>
    <row r="18" spans="1:58" ht="18.75" x14ac:dyDescent="0.3">
      <c r="A18" s="81"/>
      <c r="B18" s="81"/>
      <c r="C18" s="82" t="s">
        <v>28</v>
      </c>
      <c r="D18" s="83">
        <f t="shared" ref="D18:J18" si="0">SUMPRODUCT($C$10:$C$15,D10:D15)/SUM($C$10:$C$15)</f>
        <v>609.99343099809073</v>
      </c>
      <c r="E18" s="83">
        <f t="shared" si="0"/>
        <v>524.24139633931179</v>
      </c>
      <c r="F18" s="83">
        <f t="shared" si="0"/>
        <v>355.76601498283338</v>
      </c>
      <c r="G18" s="83">
        <f t="shared" si="0"/>
        <v>198.73235372985991</v>
      </c>
      <c r="H18" s="83">
        <f t="shared" si="0"/>
        <v>143.33190218911318</v>
      </c>
      <c r="I18" s="83">
        <f t="shared" si="0"/>
        <v>117.84374063937015</v>
      </c>
      <c r="J18" s="83">
        <f t="shared" si="0"/>
        <v>101.82961566392295</v>
      </c>
      <c r="M18" s="22"/>
      <c r="R18" s="14"/>
      <c r="AC18" s="14"/>
      <c r="AP18" s="15"/>
      <c r="AQ18" s="14"/>
      <c r="AS18" s="18"/>
      <c r="AW18" s="15"/>
      <c r="AX18" s="14"/>
      <c r="AZ18" s="14"/>
      <c r="BA18" s="14"/>
      <c r="BB18" s="14"/>
      <c r="BC18" s="14"/>
      <c r="BD18" s="14"/>
      <c r="BE18" s="14"/>
      <c r="BF18" s="14"/>
    </row>
    <row r="19" spans="1:58" s="24" customFormat="1" ht="18.75" x14ac:dyDescent="0.3">
      <c r="A19" s="81"/>
      <c r="B19" s="81"/>
      <c r="C19" s="82" t="s">
        <v>29</v>
      </c>
      <c r="D19" s="83">
        <f>D18*0.06</f>
        <v>36.599605859885443</v>
      </c>
      <c r="E19" s="83">
        <f t="shared" ref="E19:J19" si="1">E18*0.06</f>
        <v>31.454483780358707</v>
      </c>
      <c r="F19" s="83">
        <f t="shared" si="1"/>
        <v>21.345960898970002</v>
      </c>
      <c r="G19" s="83">
        <f t="shared" si="1"/>
        <v>11.923941223791594</v>
      </c>
      <c r="H19" s="83">
        <f t="shared" si="1"/>
        <v>8.5999141313467913</v>
      </c>
      <c r="I19" s="83">
        <f t="shared" si="1"/>
        <v>7.0706244383622092</v>
      </c>
      <c r="J19" s="83">
        <f t="shared" si="1"/>
        <v>6.1097769398353767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AC19" s="26"/>
      <c r="AP19" s="27"/>
      <c r="AQ19" s="26"/>
      <c r="AS19" s="28"/>
      <c r="AW19" s="27"/>
      <c r="AX19" s="26"/>
      <c r="AZ19" s="26"/>
      <c r="BA19" s="26"/>
      <c r="BB19" s="26"/>
      <c r="BC19" s="26"/>
      <c r="BD19" s="26"/>
      <c r="BE19" s="26"/>
      <c r="BF19" s="26"/>
    </row>
    <row r="20" spans="1:58" s="24" customFormat="1" ht="19.5" thickBot="1" x14ac:dyDescent="0.35">
      <c r="A20" s="81"/>
      <c r="B20" s="81"/>
      <c r="C20" s="82" t="s">
        <v>30</v>
      </c>
      <c r="D20" s="84">
        <f>D19/12</f>
        <v>3.0499671549904535</v>
      </c>
      <c r="E20" s="84">
        <f t="shared" ref="E20:J20" si="2">E19/12</f>
        <v>2.6212069816965591</v>
      </c>
      <c r="F20" s="84">
        <f t="shared" si="2"/>
        <v>1.7788300749141668</v>
      </c>
      <c r="G20" s="84">
        <f t="shared" si="2"/>
        <v>0.99366176864929956</v>
      </c>
      <c r="H20" s="84">
        <f t="shared" si="2"/>
        <v>0.7166595109455659</v>
      </c>
      <c r="I20" s="84">
        <f t="shared" si="2"/>
        <v>0.58921870319685077</v>
      </c>
      <c r="J20" s="84">
        <f t="shared" si="2"/>
        <v>0.50914807831961473</v>
      </c>
      <c r="L20" s="11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AC20" s="26"/>
      <c r="AP20" s="27"/>
      <c r="AQ20" s="26"/>
      <c r="AS20" s="28"/>
      <c r="AW20" s="27"/>
      <c r="AX20" s="26"/>
      <c r="AZ20" s="26"/>
      <c r="BA20" s="26"/>
      <c r="BB20" s="26"/>
      <c r="BC20" s="26"/>
      <c r="BD20" s="26"/>
      <c r="BE20" s="26"/>
      <c r="BF20" s="26"/>
    </row>
    <row r="21" spans="1:58" s="24" customFormat="1" ht="18.75" x14ac:dyDescent="0.3">
      <c r="A21" s="63"/>
      <c r="B21" s="64"/>
      <c r="C21" s="65" t="s">
        <v>48</v>
      </c>
      <c r="D21" s="70">
        <v>-3</v>
      </c>
      <c r="E21" s="71">
        <v>-2</v>
      </c>
      <c r="F21" s="71">
        <v>-1</v>
      </c>
      <c r="G21" s="71">
        <v>0</v>
      </c>
      <c r="H21" s="71">
        <v>1</v>
      </c>
      <c r="I21" s="71">
        <v>2</v>
      </c>
      <c r="J21" s="72">
        <v>3</v>
      </c>
      <c r="K21" s="73"/>
      <c r="L21" s="75"/>
      <c r="M21" s="74"/>
      <c r="N21" s="74"/>
      <c r="O21" s="30"/>
      <c r="P21" s="30"/>
      <c r="Q21" s="30"/>
      <c r="R21" s="30"/>
      <c r="S21" s="30"/>
      <c r="T21" s="30"/>
      <c r="U21" s="30"/>
      <c r="V21" s="30"/>
      <c r="W21" s="30"/>
      <c r="AC21" s="26"/>
      <c r="AP21" s="27"/>
      <c r="AQ21" s="26"/>
      <c r="AS21" s="28"/>
      <c r="AW21" s="27"/>
      <c r="AX21" s="26"/>
      <c r="AZ21" s="26"/>
      <c r="BA21" s="26"/>
      <c r="BB21" s="26"/>
      <c r="BC21" s="26"/>
      <c r="BD21" s="26"/>
      <c r="BE21" s="26"/>
      <c r="BF21" s="26"/>
    </row>
    <row r="22" spans="1:58" s="24" customFormat="1" ht="21" thickBot="1" x14ac:dyDescent="0.45">
      <c r="A22" s="64"/>
      <c r="B22" s="66"/>
      <c r="C22" s="66"/>
      <c r="D22" s="67">
        <f>J20</f>
        <v>0.50914807831961473</v>
      </c>
      <c r="E22" s="68">
        <f>+I20</f>
        <v>0.58921870319685077</v>
      </c>
      <c r="F22" s="68">
        <f>+H20</f>
        <v>0.7166595109455659</v>
      </c>
      <c r="G22" s="68">
        <f>+G20</f>
        <v>0.99366176864929956</v>
      </c>
      <c r="H22" s="68">
        <f>+F20</f>
        <v>1.7788300749141668</v>
      </c>
      <c r="I22" s="68">
        <f>+E20</f>
        <v>2.6212069816965591</v>
      </c>
      <c r="J22" s="69">
        <f>+D20</f>
        <v>3.0499671549904535</v>
      </c>
      <c r="K22" s="76"/>
      <c r="L22" s="76"/>
      <c r="M22" s="76"/>
      <c r="N22" s="73"/>
      <c r="O22" s="30"/>
      <c r="P22" s="30"/>
      <c r="Q22" s="30"/>
      <c r="R22" s="30"/>
      <c r="S22" s="30"/>
      <c r="T22" s="30"/>
      <c r="U22" s="30"/>
      <c r="V22" s="30"/>
      <c r="W22" s="30"/>
      <c r="AC22" s="26"/>
      <c r="AP22" s="27"/>
      <c r="AQ22" s="26"/>
      <c r="AS22" s="28"/>
      <c r="AW22" s="27"/>
      <c r="AX22" s="26"/>
      <c r="AZ22" s="26"/>
      <c r="BA22" s="26"/>
      <c r="BB22" s="26"/>
      <c r="BC22" s="26"/>
      <c r="BD22" s="26"/>
      <c r="BE22" s="26"/>
      <c r="BF22" s="26"/>
    </row>
    <row r="23" spans="1:58" x14ac:dyDescent="0.25">
      <c r="A23" s="10"/>
      <c r="B23" s="10"/>
      <c r="C23" s="7"/>
      <c r="D23" s="10"/>
      <c r="E23" s="10"/>
      <c r="F23" s="10"/>
      <c r="G23" s="10"/>
      <c r="H23" s="10"/>
      <c r="I23" s="10"/>
      <c r="J23" s="10"/>
      <c r="R23" s="14"/>
      <c r="AC23" s="14"/>
      <c r="AP23" s="15"/>
      <c r="AQ23" s="14"/>
      <c r="AS23" s="18"/>
      <c r="AW23" s="15"/>
      <c r="AX23" s="14"/>
      <c r="AZ23" s="14"/>
      <c r="BA23" s="14"/>
      <c r="BB23" s="14"/>
      <c r="BC23" s="14"/>
      <c r="BD23" s="14"/>
      <c r="BE23" s="14"/>
      <c r="BF23" s="14"/>
    </row>
    <row r="24" spans="1:58" x14ac:dyDescent="0.25">
      <c r="A24" s="17" t="s">
        <v>31</v>
      </c>
      <c r="B24" s="2" t="s">
        <v>32</v>
      </c>
      <c r="C24" s="31">
        <v>1555447</v>
      </c>
      <c r="D24" s="17">
        <v>774</v>
      </c>
      <c r="E24" s="17">
        <v>587</v>
      </c>
      <c r="F24" s="17">
        <v>363</v>
      </c>
      <c r="G24" s="17">
        <v>188</v>
      </c>
      <c r="H24" s="17">
        <v>143</v>
      </c>
      <c r="I24" s="17">
        <v>129</v>
      </c>
      <c r="J24" s="17">
        <v>121</v>
      </c>
      <c r="R24" s="14"/>
      <c r="Y24" s="14"/>
      <c r="AC24" s="14"/>
      <c r="AP24" s="15"/>
      <c r="AQ24" s="14"/>
      <c r="AS24" s="18"/>
      <c r="AW24" s="15"/>
      <c r="AX24" s="14"/>
      <c r="AZ24" s="14"/>
      <c r="BA24" s="14"/>
      <c r="BB24" s="14"/>
      <c r="BC24" s="14"/>
      <c r="BD24" s="14"/>
      <c r="BE24" s="14"/>
      <c r="BF24" s="14"/>
    </row>
    <row r="25" spans="1:58" x14ac:dyDescent="0.25">
      <c r="A25" s="17" t="s">
        <v>31</v>
      </c>
      <c r="B25" s="2" t="s">
        <v>33</v>
      </c>
      <c r="C25" s="31">
        <v>1443596.4907000002</v>
      </c>
      <c r="D25" s="17">
        <v>856</v>
      </c>
      <c r="E25" s="17">
        <v>606</v>
      </c>
      <c r="F25" s="17">
        <v>395</v>
      </c>
      <c r="G25" s="17">
        <v>191</v>
      </c>
      <c r="H25" s="17">
        <v>148</v>
      </c>
      <c r="I25" s="17">
        <v>133</v>
      </c>
      <c r="J25" s="17">
        <v>122</v>
      </c>
      <c r="R25" s="14"/>
      <c r="Y25" s="14"/>
      <c r="AC25" s="14"/>
      <c r="AP25" s="15"/>
      <c r="AQ25" s="14"/>
      <c r="AS25" s="18"/>
      <c r="AW25" s="15"/>
      <c r="AX25" s="14"/>
      <c r="AZ25" s="14"/>
      <c r="BA25" s="14"/>
      <c r="BB25" s="14"/>
      <c r="BC25" s="14"/>
      <c r="BD25" s="14"/>
      <c r="BE25" s="14"/>
      <c r="BF25" s="14"/>
    </row>
    <row r="26" spans="1:58" x14ac:dyDescent="0.25">
      <c r="A26" s="17" t="s">
        <v>31</v>
      </c>
      <c r="B26" s="2" t="s">
        <v>34</v>
      </c>
      <c r="C26" s="32">
        <v>818378.57499999995</v>
      </c>
      <c r="D26" s="17">
        <v>683</v>
      </c>
      <c r="E26" s="17">
        <v>527</v>
      </c>
      <c r="F26" s="17">
        <v>342</v>
      </c>
      <c r="G26" s="17">
        <v>188</v>
      </c>
      <c r="H26" s="17">
        <v>151</v>
      </c>
      <c r="I26" s="17">
        <v>132</v>
      </c>
      <c r="J26" s="17">
        <v>119</v>
      </c>
      <c r="R26" s="14"/>
      <c r="Y26" s="14"/>
      <c r="AC26" s="14"/>
      <c r="AP26" s="15"/>
      <c r="AQ26" s="14"/>
      <c r="AS26" s="18"/>
      <c r="AW26" s="15"/>
      <c r="AX26" s="14"/>
      <c r="AZ26" s="14"/>
      <c r="BA26" s="14"/>
      <c r="BB26" s="14"/>
      <c r="BC26" s="14"/>
      <c r="BD26" s="14"/>
      <c r="BE26" s="14"/>
      <c r="BF26" s="14"/>
    </row>
    <row r="27" spans="1:58" x14ac:dyDescent="0.25">
      <c r="A27" s="10"/>
      <c r="C27" s="33">
        <f>SUM(C24:C26)</f>
        <v>3817422.0657000002</v>
      </c>
      <c r="D27" s="10"/>
      <c r="E27" s="10"/>
      <c r="F27" s="10"/>
      <c r="G27" s="10"/>
      <c r="H27" s="10"/>
      <c r="I27" s="10"/>
      <c r="J27" s="10"/>
      <c r="R27" s="14"/>
      <c r="Y27" s="14"/>
      <c r="AC27" s="14"/>
      <c r="AP27" s="15"/>
      <c r="AQ27" s="14"/>
      <c r="AS27" s="18"/>
      <c r="AW27" s="15"/>
      <c r="AX27" s="14"/>
      <c r="AZ27" s="14"/>
      <c r="BA27" s="14"/>
      <c r="BB27" s="14"/>
      <c r="BC27" s="14"/>
      <c r="BD27" s="14"/>
      <c r="BE27" s="14"/>
      <c r="BF27" s="14"/>
    </row>
    <row r="28" spans="1:58" ht="6.75" customHeight="1" x14ac:dyDescent="0.25">
      <c r="A28" s="10"/>
      <c r="B28" s="10"/>
      <c r="C28" s="7"/>
      <c r="D28" s="10"/>
      <c r="E28" s="10"/>
      <c r="F28" s="10"/>
      <c r="G28" s="10"/>
      <c r="H28" s="10"/>
      <c r="I28" s="10"/>
      <c r="J28" s="10"/>
      <c r="R28" s="14"/>
      <c r="Y28" s="14"/>
      <c r="AC28" s="14"/>
      <c r="AP28" s="15"/>
      <c r="AQ28" s="14"/>
      <c r="AS28" s="18"/>
      <c r="AW28" s="15"/>
      <c r="AX28" s="14"/>
      <c r="AZ28" s="14"/>
      <c r="BA28" s="14"/>
      <c r="BB28" s="14"/>
      <c r="BC28" s="14"/>
      <c r="BD28" s="14"/>
      <c r="BE28" s="14"/>
      <c r="BF28" s="14"/>
    </row>
    <row r="29" spans="1:58" ht="18.75" x14ac:dyDescent="0.3">
      <c r="A29" s="81"/>
      <c r="B29" s="81"/>
      <c r="C29" s="82" t="s">
        <v>28</v>
      </c>
      <c r="D29" s="83">
        <f>SUMPRODUCT($C$24:$C$26,D24:D26)/SUM($C$24:$C$26)</f>
        <v>785.5005522462053</v>
      </c>
      <c r="E29" s="83">
        <f t="shared" ref="E29:J29" si="3">SUMPRODUCT($C$24:$C$26,E24:E26)/SUM($C$24:$C$26)</f>
        <v>581.3222465832514</v>
      </c>
      <c r="F29" s="83">
        <f t="shared" si="3"/>
        <v>370.59914338214014</v>
      </c>
      <c r="G29" s="83">
        <f t="shared" si="3"/>
        <v>189.13448012757425</v>
      </c>
      <c r="H29" s="83">
        <f t="shared" si="3"/>
        <v>146.60583944258622</v>
      </c>
      <c r="I29" s="83">
        <f t="shared" si="3"/>
        <v>131.15577988133489</v>
      </c>
      <c r="J29" s="83">
        <f t="shared" si="3"/>
        <v>120.94940023503412</v>
      </c>
      <c r="M29" s="22"/>
      <c r="R29" s="14"/>
      <c r="Y29" s="14"/>
      <c r="AC29" s="14"/>
      <c r="AP29" s="15"/>
      <c r="AQ29" s="14"/>
      <c r="AS29" s="18"/>
      <c r="AW29" s="15"/>
      <c r="AX29" s="14"/>
      <c r="AZ29" s="14"/>
      <c r="BA29" s="14"/>
      <c r="BB29" s="14"/>
      <c r="BC29" s="14"/>
      <c r="BD29" s="14"/>
      <c r="BE29" s="14"/>
      <c r="BF29" s="14"/>
    </row>
    <row r="30" spans="1:58" ht="18.75" x14ac:dyDescent="0.3">
      <c r="A30" s="81"/>
      <c r="B30" s="81"/>
      <c r="C30" s="82" t="s">
        <v>29</v>
      </c>
      <c r="D30" s="83">
        <f t="shared" ref="D30:J30" si="4">D29*0.06</f>
        <v>47.130033134772319</v>
      </c>
      <c r="E30" s="83">
        <f t="shared" si="4"/>
        <v>34.879334794995081</v>
      </c>
      <c r="F30" s="83">
        <f t="shared" si="4"/>
        <v>22.235948602928406</v>
      </c>
      <c r="G30" s="83">
        <f t="shared" si="4"/>
        <v>11.348068807654455</v>
      </c>
      <c r="H30" s="83">
        <f t="shared" si="4"/>
        <v>8.7963503665551723</v>
      </c>
      <c r="I30" s="83">
        <f t="shared" si="4"/>
        <v>7.8693467928800933</v>
      </c>
      <c r="J30" s="83">
        <f t="shared" si="4"/>
        <v>7.2569640141020466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Y30" s="14"/>
      <c r="AC30" s="14"/>
      <c r="AP30" s="15"/>
      <c r="AQ30" s="14"/>
      <c r="AS30" s="18"/>
      <c r="AW30" s="15"/>
      <c r="AX30" s="14"/>
      <c r="AZ30" s="14"/>
      <c r="BA30" s="14"/>
      <c r="BB30" s="14"/>
      <c r="BC30" s="14"/>
      <c r="BD30" s="14"/>
      <c r="BE30" s="14"/>
      <c r="BF30" s="14"/>
    </row>
    <row r="31" spans="1:58" ht="19.5" thickBot="1" x14ac:dyDescent="0.35">
      <c r="A31" s="81"/>
      <c r="B31" s="81"/>
      <c r="C31" s="82" t="s">
        <v>30</v>
      </c>
      <c r="D31" s="84">
        <f t="shared" ref="D31:J31" si="5">D30/12</f>
        <v>3.9275027612310267</v>
      </c>
      <c r="E31" s="84">
        <f t="shared" si="5"/>
        <v>2.9066112329162568</v>
      </c>
      <c r="F31" s="84">
        <f t="shared" si="5"/>
        <v>1.8529957169107005</v>
      </c>
      <c r="G31" s="84">
        <f t="shared" si="5"/>
        <v>0.94567240063787128</v>
      </c>
      <c r="H31" s="84">
        <f t="shared" si="5"/>
        <v>0.73302919721293103</v>
      </c>
      <c r="I31" s="84">
        <f t="shared" si="5"/>
        <v>0.65577889940667444</v>
      </c>
      <c r="J31" s="84">
        <f t="shared" si="5"/>
        <v>0.60474700117517055</v>
      </c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Y31" s="14"/>
      <c r="AC31" s="14"/>
      <c r="AP31" s="15"/>
      <c r="AQ31" s="14"/>
      <c r="AS31" s="18"/>
      <c r="AW31" s="15"/>
      <c r="AX31" s="14"/>
      <c r="AZ31" s="14"/>
      <c r="BA31" s="14"/>
      <c r="BB31" s="14"/>
      <c r="BC31" s="14"/>
      <c r="BD31" s="14"/>
      <c r="BE31" s="14"/>
      <c r="BF31" s="14"/>
    </row>
    <row r="32" spans="1:58" ht="18.75" x14ac:dyDescent="0.3">
      <c r="A32" s="63"/>
      <c r="B32" s="64"/>
      <c r="C32" s="65" t="s">
        <v>48</v>
      </c>
      <c r="D32" s="70">
        <v>-3</v>
      </c>
      <c r="E32" s="71">
        <v>-2</v>
      </c>
      <c r="F32" s="71">
        <v>-1</v>
      </c>
      <c r="G32" s="71">
        <v>0</v>
      </c>
      <c r="H32" s="71">
        <v>1</v>
      </c>
      <c r="I32" s="71">
        <v>2</v>
      </c>
      <c r="J32" s="72">
        <v>3</v>
      </c>
      <c r="R32" s="14"/>
      <c r="Y32" s="14"/>
      <c r="AC32" s="14"/>
      <c r="AP32" s="15"/>
      <c r="AQ32" s="14"/>
      <c r="AS32" s="18"/>
      <c r="AW32" s="15"/>
      <c r="AX32" s="14"/>
      <c r="AZ32" s="14"/>
      <c r="BA32" s="14"/>
      <c r="BB32" s="14"/>
      <c r="BC32" s="14"/>
      <c r="BD32" s="14"/>
      <c r="BE32" s="14"/>
      <c r="BF32" s="14"/>
    </row>
    <row r="33" spans="1:58" ht="19.5" thickBot="1" x14ac:dyDescent="0.35">
      <c r="A33" s="64"/>
      <c r="B33" s="66"/>
      <c r="C33" s="66"/>
      <c r="D33" s="67">
        <f>J31</f>
        <v>0.60474700117517055</v>
      </c>
      <c r="E33" s="68">
        <f>+I31</f>
        <v>0.65577889940667444</v>
      </c>
      <c r="F33" s="68">
        <f>+H31</f>
        <v>0.73302919721293103</v>
      </c>
      <c r="G33" s="68">
        <f>+G31</f>
        <v>0.94567240063787128</v>
      </c>
      <c r="H33" s="68">
        <f>+F31</f>
        <v>1.8529957169107005</v>
      </c>
      <c r="I33" s="68">
        <f>+E31</f>
        <v>2.9066112329162568</v>
      </c>
      <c r="J33" s="69">
        <f>+D31</f>
        <v>3.9275027612310267</v>
      </c>
      <c r="R33" s="14"/>
      <c r="Y33" s="14"/>
      <c r="AC33" s="14"/>
      <c r="AP33" s="15"/>
      <c r="AQ33" s="14"/>
      <c r="AS33" s="18"/>
      <c r="AW33" s="15"/>
      <c r="AX33" s="14"/>
      <c r="AZ33" s="14"/>
      <c r="BA33" s="14"/>
      <c r="BB33" s="14"/>
      <c r="BC33" s="14"/>
      <c r="BD33" s="14"/>
      <c r="BE33" s="14"/>
      <c r="BF33" s="14"/>
    </row>
    <row r="34" spans="1:58" ht="8.25" customHeight="1" x14ac:dyDescent="0.25">
      <c r="A34" s="20"/>
      <c r="B34" s="20"/>
      <c r="C34" s="21"/>
      <c r="D34" s="23"/>
      <c r="E34" s="23"/>
      <c r="F34" s="23"/>
      <c r="G34" s="23"/>
      <c r="H34" s="23"/>
      <c r="I34" s="23"/>
      <c r="J34" s="23"/>
      <c r="R34" s="14"/>
      <c r="Y34" s="14"/>
      <c r="AC34" s="14"/>
      <c r="AP34" s="15"/>
      <c r="AQ34" s="14"/>
      <c r="AS34" s="18"/>
      <c r="AW34" s="15"/>
      <c r="AX34" s="14"/>
      <c r="AZ34" s="14"/>
      <c r="BA34" s="14"/>
      <c r="BB34" s="14"/>
      <c r="BC34" s="14"/>
      <c r="BD34" s="14"/>
      <c r="BE34" s="14"/>
      <c r="BF34" s="14"/>
    </row>
    <row r="35" spans="1:58" x14ac:dyDescent="0.25">
      <c r="A35" s="2" t="s">
        <v>35</v>
      </c>
      <c r="B35" s="2" t="s">
        <v>36</v>
      </c>
      <c r="C35" s="31">
        <v>1850017.23</v>
      </c>
      <c r="D35" s="2">
        <v>665</v>
      </c>
      <c r="E35" s="2">
        <v>518</v>
      </c>
      <c r="F35" s="2">
        <v>420</v>
      </c>
      <c r="G35" s="2">
        <v>257</v>
      </c>
      <c r="H35" s="2">
        <v>141</v>
      </c>
      <c r="I35" s="2">
        <v>108</v>
      </c>
      <c r="J35" s="2">
        <v>99</v>
      </c>
      <c r="R35" s="14"/>
      <c r="T35" s="14"/>
      <c r="Y35" s="14"/>
      <c r="AC35" s="14"/>
      <c r="AP35" s="15"/>
      <c r="AQ35" s="14"/>
      <c r="AS35" s="18"/>
      <c r="AW35" s="15"/>
      <c r="AX35" s="14"/>
      <c r="AZ35" s="14"/>
      <c r="BA35" s="14"/>
      <c r="BB35" s="14"/>
      <c r="BC35" s="14"/>
      <c r="BD35" s="14"/>
      <c r="BE35" s="14"/>
      <c r="BF35" s="14"/>
    </row>
    <row r="36" spans="1:58" x14ac:dyDescent="0.25">
      <c r="A36" s="2" t="s">
        <v>37</v>
      </c>
      <c r="B36" s="2" t="s">
        <v>38</v>
      </c>
      <c r="C36" s="31">
        <v>925008.61499999999</v>
      </c>
      <c r="D36" s="2">
        <v>638</v>
      </c>
      <c r="E36" s="2">
        <v>594</v>
      </c>
      <c r="F36" s="2">
        <v>462</v>
      </c>
      <c r="G36" s="2">
        <v>297</v>
      </c>
      <c r="H36" s="2">
        <v>174</v>
      </c>
      <c r="I36" s="2">
        <v>126</v>
      </c>
      <c r="J36" s="2">
        <v>114</v>
      </c>
      <c r="R36" s="14"/>
      <c r="T36" s="14"/>
      <c r="Y36" s="14"/>
      <c r="AC36" s="14"/>
      <c r="AP36" s="15"/>
      <c r="AQ36" s="14"/>
      <c r="AS36" s="18"/>
      <c r="AW36" s="15"/>
      <c r="AX36" s="14"/>
      <c r="AZ36" s="14"/>
      <c r="BA36" s="14"/>
      <c r="BB36" s="14"/>
      <c r="BC36" s="14"/>
      <c r="BD36" s="14"/>
      <c r="BE36" s="14"/>
      <c r="BF36" s="14"/>
    </row>
    <row r="37" spans="1:58" x14ac:dyDescent="0.25">
      <c r="A37" s="2" t="s">
        <v>37</v>
      </c>
      <c r="B37" s="2" t="s">
        <v>39</v>
      </c>
      <c r="C37" s="31">
        <v>1017509.4765000001</v>
      </c>
      <c r="D37" s="2">
        <v>547</v>
      </c>
      <c r="E37" s="2">
        <v>524</v>
      </c>
      <c r="F37" s="2">
        <v>445</v>
      </c>
      <c r="G37" s="2">
        <v>318</v>
      </c>
      <c r="H37" s="2">
        <v>188</v>
      </c>
      <c r="I37" s="2">
        <v>138</v>
      </c>
      <c r="J37" s="2">
        <v>114</v>
      </c>
      <c r="R37" s="14"/>
      <c r="T37" s="14"/>
      <c r="Y37" s="14"/>
      <c r="AC37" s="14"/>
      <c r="AP37" s="15"/>
      <c r="AQ37" s="14"/>
      <c r="AS37" s="18"/>
      <c r="AW37" s="15"/>
      <c r="AX37" s="14"/>
      <c r="AZ37" s="14"/>
      <c r="BA37" s="14"/>
      <c r="BB37" s="14"/>
      <c r="BC37" s="14"/>
      <c r="BD37" s="14"/>
      <c r="BE37" s="14"/>
      <c r="BF37" s="14"/>
    </row>
    <row r="38" spans="1:58" x14ac:dyDescent="0.25">
      <c r="A38" s="2" t="s">
        <v>37</v>
      </c>
      <c r="B38" s="2" t="s">
        <v>40</v>
      </c>
      <c r="C38" s="31">
        <v>508754.73825000005</v>
      </c>
      <c r="D38" s="2">
        <v>638</v>
      </c>
      <c r="E38" s="2">
        <v>594</v>
      </c>
      <c r="F38" s="2">
        <v>462</v>
      </c>
      <c r="G38" s="2">
        <v>297</v>
      </c>
      <c r="H38" s="2">
        <v>174</v>
      </c>
      <c r="I38" s="2">
        <v>126</v>
      </c>
      <c r="J38" s="2">
        <v>114</v>
      </c>
      <c r="R38" s="14"/>
      <c r="T38" s="14"/>
      <c r="Y38" s="14"/>
      <c r="AC38" s="14"/>
      <c r="AP38" s="15"/>
      <c r="AQ38" s="14"/>
      <c r="AS38" s="18"/>
      <c r="AW38" s="15"/>
      <c r="AX38" s="14"/>
      <c r="AZ38" s="14"/>
      <c r="BA38" s="14"/>
      <c r="BB38" s="14"/>
      <c r="BC38" s="14"/>
      <c r="BD38" s="14"/>
      <c r="BE38" s="14"/>
      <c r="BF38" s="14"/>
    </row>
    <row r="39" spans="1:58" x14ac:dyDescent="0.25">
      <c r="A39" s="2" t="s">
        <v>37</v>
      </c>
      <c r="B39" s="2" t="s">
        <v>41</v>
      </c>
      <c r="C39" s="32">
        <v>1419425.7197175003</v>
      </c>
      <c r="D39" s="2">
        <v>638</v>
      </c>
      <c r="E39" s="2">
        <v>594</v>
      </c>
      <c r="F39" s="2">
        <v>462</v>
      </c>
      <c r="G39" s="2">
        <v>297</v>
      </c>
      <c r="H39" s="2">
        <v>174</v>
      </c>
      <c r="I39" s="2">
        <v>126</v>
      </c>
      <c r="J39" s="2">
        <v>114</v>
      </c>
      <c r="R39" s="14"/>
      <c r="T39" s="14"/>
      <c r="Y39" s="14"/>
      <c r="AC39" s="14"/>
      <c r="AP39" s="15"/>
      <c r="AQ39" s="14"/>
      <c r="AS39" s="18"/>
      <c r="AW39" s="15"/>
      <c r="AX39" s="14"/>
      <c r="AZ39" s="14"/>
      <c r="BA39" s="14"/>
      <c r="BB39" s="14"/>
      <c r="BC39" s="14"/>
      <c r="BD39" s="14"/>
      <c r="BE39" s="14"/>
      <c r="BF39" s="14"/>
    </row>
    <row r="40" spans="1:58" x14ac:dyDescent="0.25">
      <c r="C40" s="7">
        <f>SUM(C35:C39)</f>
        <v>5720715.7794675007</v>
      </c>
      <c r="R40" s="14"/>
      <c r="T40" s="14"/>
      <c r="Y40" s="14"/>
      <c r="AC40" s="14"/>
      <c r="AP40" s="15"/>
      <c r="AQ40" s="14"/>
      <c r="AS40" s="18"/>
      <c r="AW40" s="15"/>
      <c r="AX40" s="14"/>
      <c r="AZ40" s="14"/>
      <c r="BA40" s="14"/>
      <c r="BB40" s="14"/>
      <c r="BC40" s="14"/>
      <c r="BD40" s="14"/>
      <c r="BE40" s="14"/>
      <c r="BF40" s="14"/>
    </row>
    <row r="41" spans="1:58" ht="18.75" x14ac:dyDescent="0.3">
      <c r="A41" s="77"/>
      <c r="B41" s="77"/>
      <c r="C41" s="78" t="s">
        <v>28</v>
      </c>
      <c r="D41" s="79">
        <f>SUMPRODUCT($C$35:$C$39,D35:D39)/SUM($C$35:$C$39)</f>
        <v>630.54588083111003</v>
      </c>
      <c r="E41" s="79">
        <f t="shared" ref="E41:J41" si="6">SUMPRODUCT($C$35:$C$39,E35:E39)/SUM($C$35:$C$39)</f>
        <v>556.97194599401723</v>
      </c>
      <c r="F41" s="79">
        <f t="shared" si="6"/>
        <v>445.39396879295009</v>
      </c>
      <c r="G41" s="79">
        <f t="shared" si="6"/>
        <v>287.79957959414668</v>
      </c>
      <c r="H41" s="79">
        <f t="shared" si="6"/>
        <v>165.81825531570863</v>
      </c>
      <c r="I41" s="79">
        <f t="shared" si="6"/>
        <v>122.31336405529952</v>
      </c>
      <c r="J41" s="79">
        <f t="shared" si="6"/>
        <v>109.14916323065727</v>
      </c>
      <c r="M41" s="22"/>
    </row>
    <row r="42" spans="1:58" ht="18.75" x14ac:dyDescent="0.3">
      <c r="A42" s="77"/>
      <c r="B42" s="77"/>
      <c r="C42" s="78" t="s">
        <v>29</v>
      </c>
      <c r="D42" s="79">
        <f t="shared" ref="D42:J42" si="7">D41*0.06</f>
        <v>37.832752849866601</v>
      </c>
      <c r="E42" s="79">
        <f t="shared" si="7"/>
        <v>33.41831675964103</v>
      </c>
      <c r="F42" s="79">
        <f t="shared" si="7"/>
        <v>26.723638127577004</v>
      </c>
      <c r="G42" s="79">
        <f t="shared" si="7"/>
        <v>17.267974775648799</v>
      </c>
      <c r="H42" s="79">
        <f t="shared" si="7"/>
        <v>9.9490953189425166</v>
      </c>
      <c r="I42" s="79">
        <f t="shared" si="7"/>
        <v>7.3388018433179703</v>
      </c>
      <c r="J42" s="79">
        <f t="shared" si="7"/>
        <v>6.5489497938394354</v>
      </c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</row>
    <row r="43" spans="1:58" ht="19.5" thickBot="1" x14ac:dyDescent="0.35">
      <c r="A43" s="77"/>
      <c r="B43" s="77"/>
      <c r="C43" s="78" t="s">
        <v>30</v>
      </c>
      <c r="D43" s="80">
        <f t="shared" ref="D43:J43" si="8">D42/12</f>
        <v>3.1527294041555503</v>
      </c>
      <c r="E43" s="80">
        <f t="shared" si="8"/>
        <v>2.7848597299700857</v>
      </c>
      <c r="F43" s="80">
        <f t="shared" si="8"/>
        <v>2.2269698439647505</v>
      </c>
      <c r="G43" s="80">
        <f t="shared" si="8"/>
        <v>1.4389978979707332</v>
      </c>
      <c r="H43" s="80">
        <f t="shared" si="8"/>
        <v>0.82909127657854309</v>
      </c>
      <c r="I43" s="80">
        <f t="shared" si="8"/>
        <v>0.61156682027649756</v>
      </c>
      <c r="J43" s="80">
        <f t="shared" si="8"/>
        <v>0.54574581615328632</v>
      </c>
      <c r="K43" s="35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58" ht="18.75" x14ac:dyDescent="0.3">
      <c r="A44" s="63"/>
      <c r="B44" s="64"/>
      <c r="C44" s="65" t="s">
        <v>48</v>
      </c>
      <c r="D44" s="70">
        <v>-3</v>
      </c>
      <c r="E44" s="71">
        <v>-2</v>
      </c>
      <c r="F44" s="71">
        <v>-1</v>
      </c>
      <c r="G44" s="71">
        <v>0</v>
      </c>
      <c r="H44" s="71">
        <v>1</v>
      </c>
      <c r="I44" s="71">
        <v>2</v>
      </c>
      <c r="J44" s="72">
        <v>3</v>
      </c>
      <c r="K44" s="35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</row>
    <row r="45" spans="1:58" ht="19.5" thickBot="1" x14ac:dyDescent="0.35">
      <c r="A45" s="64"/>
      <c r="B45" s="66"/>
      <c r="C45" s="66"/>
      <c r="D45" s="67">
        <f>J43</f>
        <v>0.54574581615328632</v>
      </c>
      <c r="E45" s="68">
        <f>+I43</f>
        <v>0.61156682027649756</v>
      </c>
      <c r="F45" s="68">
        <f>+H43</f>
        <v>0.82909127657854309</v>
      </c>
      <c r="G45" s="68">
        <f>+G43</f>
        <v>1.4389978979707332</v>
      </c>
      <c r="H45" s="68">
        <f>+F43</f>
        <v>2.2269698439647505</v>
      </c>
      <c r="I45" s="68">
        <f>+E43</f>
        <v>2.7848597299700857</v>
      </c>
      <c r="J45" s="69">
        <f>+D43</f>
        <v>3.1527294041555503</v>
      </c>
    </row>
    <row r="46" spans="1:58" ht="9" customHeight="1" x14ac:dyDescent="0.25"/>
    <row r="47" spans="1:58" s="24" customFormat="1" ht="18.75" x14ac:dyDescent="0.3">
      <c r="A47" s="20"/>
      <c r="B47" s="20"/>
      <c r="C47" s="21"/>
      <c r="D47" s="29"/>
      <c r="E47" s="29"/>
      <c r="F47" s="29"/>
      <c r="G47" s="29"/>
      <c r="H47" s="29"/>
      <c r="I47" s="29"/>
      <c r="J47" s="29"/>
      <c r="K47" s="29"/>
      <c r="L47" s="11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AC47" s="26"/>
      <c r="AP47" s="27"/>
      <c r="AQ47" s="26"/>
      <c r="AS47" s="28"/>
      <c r="AW47" s="27"/>
      <c r="AX47" s="26"/>
      <c r="AZ47" s="26"/>
      <c r="BA47" s="26"/>
      <c r="BB47" s="26"/>
      <c r="BC47" s="26"/>
      <c r="BD47" s="26"/>
      <c r="BE47" s="26"/>
      <c r="BF47" s="26"/>
    </row>
    <row r="48" spans="1:58" ht="18.75" x14ac:dyDescent="0.3">
      <c r="A48" s="36" t="s">
        <v>42</v>
      </c>
      <c r="B48" s="36"/>
    </row>
    <row r="49" spans="1:2" ht="18.75" x14ac:dyDescent="0.3">
      <c r="A49" s="37" t="s">
        <v>43</v>
      </c>
      <c r="B49" s="36"/>
    </row>
    <row r="50" spans="1:2" ht="18.75" x14ac:dyDescent="0.3">
      <c r="A50" s="36"/>
      <c r="B50" s="36"/>
    </row>
    <row r="51" spans="1:2" ht="18.75" x14ac:dyDescent="0.3">
      <c r="A51" s="36" t="s">
        <v>44</v>
      </c>
      <c r="B51" s="36"/>
    </row>
    <row r="52" spans="1:2" ht="18.75" x14ac:dyDescent="0.3">
      <c r="A52" s="36" t="s">
        <v>45</v>
      </c>
      <c r="B52" s="36"/>
    </row>
  </sheetData>
  <pageMargins left="0.7" right="0.7" top="0.45" bottom="0.36" header="0.3" footer="0.24"/>
  <pageSetup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F53"/>
  <sheetViews>
    <sheetView workbookViewId="0">
      <pane ySplit="8" topLeftCell="A9" activePane="bottomLeft" state="frozen"/>
      <selection pane="bottomLeft" activeCell="P25" sqref="P25"/>
    </sheetView>
  </sheetViews>
  <sheetFormatPr defaultRowHeight="15" x14ac:dyDescent="0.25"/>
  <cols>
    <col min="1" max="1" width="21.125" style="4" customWidth="1"/>
    <col min="2" max="2" width="15.125" style="4" customWidth="1"/>
    <col min="3" max="3" width="15.125" style="38" customWidth="1"/>
    <col min="4" max="4" width="7.375" style="4" bestFit="1" customWidth="1"/>
    <col min="5" max="10" width="7" style="4" bestFit="1" customWidth="1"/>
    <col min="11" max="12" width="7" style="4" customWidth="1"/>
    <col min="13" max="23" width="6.75" style="4" customWidth="1"/>
    <col min="24" max="24" width="12.375" style="4" bestFit="1" customWidth="1"/>
    <col min="25" max="25" width="9.625" style="4" bestFit="1" customWidth="1"/>
    <col min="26" max="27" width="6.125" style="4" bestFit="1" customWidth="1"/>
    <col min="28" max="28" width="6.25" style="4" bestFit="1" customWidth="1"/>
    <col min="29" max="29" width="9.625" style="4" bestFit="1" customWidth="1"/>
    <col min="30" max="30" width="8.75" style="4" bestFit="1" customWidth="1"/>
    <col min="31" max="31" width="10.25" style="4" bestFit="1" customWidth="1"/>
    <col min="32" max="32" width="6.875" style="4" bestFit="1" customWidth="1"/>
    <col min="33" max="33" width="12.375" style="4" bestFit="1" customWidth="1"/>
    <col min="34" max="35" width="6.125" style="4" bestFit="1" customWidth="1"/>
    <col min="36" max="36" width="4.375" style="4" bestFit="1" customWidth="1"/>
    <col min="37" max="37" width="10.375" style="4" bestFit="1" customWidth="1"/>
    <col min="38" max="38" width="14.125" style="4" bestFit="1" customWidth="1"/>
    <col min="39" max="39" width="13.25" style="4" bestFit="1" customWidth="1"/>
    <col min="40" max="40" width="4.375" style="4" bestFit="1" customWidth="1"/>
    <col min="41" max="41" width="8.75" style="4" bestFit="1" customWidth="1"/>
    <col min="42" max="42" width="11.5" style="4" bestFit="1" customWidth="1"/>
    <col min="43" max="43" width="9.625" style="4" bestFit="1" customWidth="1"/>
    <col min="44" max="44" width="14.125" style="4" bestFit="1" customWidth="1"/>
    <col min="45" max="45" width="11.5" style="4" bestFit="1" customWidth="1"/>
    <col min="46" max="46" width="4.875" style="4" bestFit="1" customWidth="1"/>
    <col min="47" max="47" width="23.25" style="4" bestFit="1" customWidth="1"/>
    <col min="48" max="48" width="20.625" style="4" bestFit="1" customWidth="1"/>
    <col min="49" max="49" width="12.375" style="4" bestFit="1" customWidth="1"/>
    <col min="50" max="50" width="8.5" style="4" bestFit="1" customWidth="1"/>
    <col min="51" max="51" width="8.75" style="4" bestFit="1" customWidth="1"/>
    <col min="52" max="58" width="9.625" style="4" bestFit="1" customWidth="1"/>
    <col min="59" max="64" width="8.75" style="4" bestFit="1" customWidth="1"/>
    <col min="65" max="65" width="6.875" style="4" bestFit="1" customWidth="1"/>
    <col min="66" max="16384" width="9" style="4"/>
  </cols>
  <sheetData>
    <row r="1" spans="1:58" ht="23.25" x14ac:dyDescent="0.35">
      <c r="A1" s="1" t="s">
        <v>263</v>
      </c>
      <c r="B1" s="53"/>
      <c r="C1" s="98"/>
      <c r="G1" s="5" t="s">
        <v>75</v>
      </c>
      <c r="H1" s="2"/>
      <c r="I1" s="2"/>
      <c r="J1" s="2"/>
      <c r="K1" s="2"/>
      <c r="L1" s="2"/>
    </row>
    <row r="2" spans="1:58" x14ac:dyDescent="0.25">
      <c r="A2" s="2" t="s">
        <v>73</v>
      </c>
      <c r="B2" s="2"/>
      <c r="C2" s="98"/>
      <c r="G2" s="2" t="s">
        <v>76</v>
      </c>
      <c r="H2" s="2"/>
      <c r="I2" s="2"/>
      <c r="J2" s="2"/>
      <c r="K2" s="2"/>
      <c r="L2" s="2"/>
    </row>
    <row r="5" spans="1:58" x14ac:dyDescent="0.25">
      <c r="C5" s="44"/>
      <c r="D5" s="11" t="s">
        <v>8</v>
      </c>
      <c r="E5" s="10"/>
      <c r="F5" s="10"/>
      <c r="G5" s="10"/>
      <c r="H5" s="11" t="s">
        <v>9</v>
      </c>
      <c r="I5" s="10"/>
      <c r="J5" s="10"/>
    </row>
    <row r="6" spans="1:58" x14ac:dyDescent="0.25">
      <c r="A6" s="10"/>
      <c r="B6" s="10"/>
      <c r="C6" s="44"/>
      <c r="D6" s="99" t="s">
        <v>29</v>
      </c>
      <c r="E6" s="99" t="s">
        <v>29</v>
      </c>
      <c r="F6" s="99" t="s">
        <v>29</v>
      </c>
      <c r="G6" s="99" t="s">
        <v>29</v>
      </c>
      <c r="H6" s="99" t="s">
        <v>29</v>
      </c>
      <c r="I6" s="99" t="s">
        <v>29</v>
      </c>
      <c r="J6" s="99" t="s">
        <v>29</v>
      </c>
    </row>
    <row r="7" spans="1:58" x14ac:dyDescent="0.25">
      <c r="A7" s="11" t="s">
        <v>11</v>
      </c>
      <c r="B7" s="11"/>
      <c r="C7" s="52" t="s">
        <v>11</v>
      </c>
      <c r="D7" s="51">
        <v>-300</v>
      </c>
      <c r="E7" s="51">
        <v>-200</v>
      </c>
      <c r="F7" s="51">
        <v>-100</v>
      </c>
      <c r="G7" s="51">
        <v>0</v>
      </c>
      <c r="H7" s="51">
        <v>100</v>
      </c>
      <c r="I7" s="51">
        <v>200</v>
      </c>
      <c r="J7" s="51">
        <v>300</v>
      </c>
      <c r="M7" s="11"/>
      <c r="N7" s="11"/>
      <c r="O7" s="11"/>
      <c r="P7" s="11"/>
      <c r="Q7" s="11"/>
      <c r="R7" s="11"/>
      <c r="S7" s="11"/>
    </row>
    <row r="8" spans="1:58" ht="15.75" thickBot="1" x14ac:dyDescent="0.3">
      <c r="A8" s="50" t="s">
        <v>12</v>
      </c>
      <c r="B8" s="50" t="s">
        <v>72</v>
      </c>
      <c r="C8" s="49" t="s">
        <v>14</v>
      </c>
      <c r="D8" s="48" t="s">
        <v>15</v>
      </c>
      <c r="E8" s="48" t="s">
        <v>15</v>
      </c>
      <c r="F8" s="48" t="s">
        <v>15</v>
      </c>
      <c r="G8" s="48" t="s">
        <v>15</v>
      </c>
      <c r="H8" s="48" t="s">
        <v>15</v>
      </c>
      <c r="I8" s="48" t="s">
        <v>15</v>
      </c>
      <c r="J8" s="48" t="s">
        <v>15</v>
      </c>
    </row>
    <row r="9" spans="1:58" ht="7.5" customHeight="1" thickTop="1" x14ac:dyDescent="0.25">
      <c r="A9" s="10"/>
      <c r="B9" s="10"/>
      <c r="C9" s="44"/>
      <c r="D9" s="10"/>
      <c r="E9" s="10"/>
      <c r="F9" s="10"/>
      <c r="G9" s="10"/>
      <c r="H9" s="10"/>
      <c r="I9" s="10"/>
      <c r="J9" s="10"/>
      <c r="R9" s="14"/>
      <c r="AC9" s="14"/>
      <c r="AP9" s="15"/>
      <c r="AQ9" s="14"/>
      <c r="AW9" s="15"/>
      <c r="AX9" s="14"/>
      <c r="AZ9" s="14"/>
      <c r="BA9" s="14"/>
      <c r="BB9" s="14"/>
      <c r="BC9" s="14"/>
      <c r="BD9" s="14"/>
      <c r="BE9" s="14"/>
      <c r="BF9" s="14"/>
    </row>
    <row r="10" spans="1:58" x14ac:dyDescent="0.25">
      <c r="A10" s="17" t="s">
        <v>61</v>
      </c>
      <c r="B10" s="2" t="s">
        <v>71</v>
      </c>
      <c r="C10" s="47">
        <v>148666</v>
      </c>
      <c r="D10" s="17">
        <v>32.700000000000003</v>
      </c>
      <c r="E10" s="17">
        <v>29.1</v>
      </c>
      <c r="F10" s="17">
        <v>22.7</v>
      </c>
      <c r="G10" s="17">
        <v>15.4</v>
      </c>
      <c r="H10" s="17">
        <v>11.3</v>
      </c>
      <c r="I10" s="17">
        <v>9.8000000000000007</v>
      </c>
      <c r="J10" s="17">
        <v>8.9</v>
      </c>
      <c r="M10" s="34"/>
      <c r="N10" s="34"/>
      <c r="O10" s="34"/>
      <c r="P10" s="34"/>
      <c r="Q10" s="34"/>
      <c r="R10" s="34"/>
      <c r="S10" s="34"/>
      <c r="Y10" s="14"/>
      <c r="AC10" s="14"/>
      <c r="AP10" s="15"/>
      <c r="AQ10" s="14"/>
      <c r="AS10" s="18"/>
      <c r="AW10" s="15"/>
      <c r="AX10" s="14"/>
      <c r="AZ10" s="14"/>
      <c r="BA10" s="14"/>
      <c r="BB10" s="14"/>
      <c r="BC10" s="14"/>
      <c r="BD10" s="14"/>
      <c r="BE10" s="14"/>
      <c r="BF10" s="14"/>
    </row>
    <row r="11" spans="1:58" x14ac:dyDescent="0.25">
      <c r="A11" s="17" t="s">
        <v>61</v>
      </c>
      <c r="B11" s="2" t="s">
        <v>70</v>
      </c>
      <c r="C11" s="47">
        <v>275222</v>
      </c>
      <c r="D11" s="17">
        <v>25.7</v>
      </c>
      <c r="E11" s="17">
        <v>23.9</v>
      </c>
      <c r="F11" s="17">
        <v>21.3</v>
      </c>
      <c r="G11" s="17">
        <v>17.8</v>
      </c>
      <c r="H11" s="17">
        <v>14</v>
      </c>
      <c r="I11" s="17">
        <v>10.5</v>
      </c>
      <c r="J11" s="17">
        <v>9.6</v>
      </c>
      <c r="M11" s="34"/>
      <c r="N11" s="34"/>
      <c r="O11" s="34"/>
      <c r="P11" s="34"/>
      <c r="Q11" s="34"/>
      <c r="R11" s="34"/>
      <c r="S11" s="34"/>
      <c r="Y11" s="14"/>
      <c r="AC11" s="14"/>
      <c r="AP11" s="15"/>
      <c r="AQ11" s="14"/>
      <c r="AS11" s="18"/>
      <c r="AW11" s="15"/>
      <c r="AX11" s="14"/>
      <c r="AZ11" s="14"/>
      <c r="BA11" s="14"/>
      <c r="BB11" s="14"/>
      <c r="BC11" s="14"/>
      <c r="BD11" s="14"/>
      <c r="BE11" s="14"/>
      <c r="BF11" s="14"/>
    </row>
    <row r="12" spans="1:58" x14ac:dyDescent="0.25">
      <c r="A12" s="17" t="s">
        <v>61</v>
      </c>
      <c r="B12" s="2" t="s">
        <v>69</v>
      </c>
      <c r="C12" s="47">
        <v>302744.2</v>
      </c>
      <c r="D12" s="17">
        <v>25.8</v>
      </c>
      <c r="E12" s="17">
        <v>24.8</v>
      </c>
      <c r="F12" s="17">
        <v>21.8</v>
      </c>
      <c r="G12" s="17">
        <v>14.1</v>
      </c>
      <c r="H12" s="17">
        <v>8.8000000000000007</v>
      </c>
      <c r="I12" s="17">
        <v>6.8</v>
      </c>
      <c r="J12" s="17">
        <v>5.8</v>
      </c>
      <c r="M12" s="34"/>
      <c r="N12" s="34"/>
      <c r="O12" s="34"/>
      <c r="P12" s="34"/>
      <c r="Q12" s="34"/>
      <c r="R12" s="34"/>
      <c r="S12" s="34"/>
      <c r="Y12" s="14"/>
      <c r="AC12" s="14"/>
      <c r="AP12" s="15"/>
      <c r="AQ12" s="14"/>
      <c r="AS12" s="18"/>
      <c r="AW12" s="15"/>
      <c r="AX12" s="14"/>
      <c r="AZ12" s="14"/>
      <c r="BA12" s="14"/>
      <c r="BB12" s="14"/>
      <c r="BC12" s="14"/>
      <c r="BD12" s="14"/>
      <c r="BE12" s="14"/>
      <c r="BF12" s="14"/>
    </row>
    <row r="13" spans="1:58" x14ac:dyDescent="0.25">
      <c r="A13" s="17" t="s">
        <v>61</v>
      </c>
      <c r="B13" s="2" t="s">
        <v>68</v>
      </c>
      <c r="C13" s="47">
        <v>227058.15000000002</v>
      </c>
      <c r="D13" s="17">
        <v>24.2</v>
      </c>
      <c r="E13" s="17">
        <v>23.4</v>
      </c>
      <c r="F13" s="17">
        <v>19.8</v>
      </c>
      <c r="G13" s="17">
        <v>15.8</v>
      </c>
      <c r="H13" s="17">
        <v>12.2</v>
      </c>
      <c r="I13" s="17">
        <v>9.9</v>
      </c>
      <c r="J13" s="17">
        <v>8.8000000000000007</v>
      </c>
      <c r="M13" s="34"/>
      <c r="N13" s="34"/>
      <c r="O13" s="34"/>
      <c r="P13" s="34"/>
      <c r="Q13" s="34"/>
      <c r="R13" s="34"/>
      <c r="S13" s="34"/>
      <c r="Y13" s="14"/>
      <c r="AC13" s="14"/>
      <c r="AP13" s="15"/>
      <c r="AQ13" s="14"/>
      <c r="AS13" s="18"/>
      <c r="AW13" s="15"/>
      <c r="AX13" s="14"/>
      <c r="AZ13" s="14"/>
      <c r="BA13" s="14"/>
      <c r="BB13" s="14"/>
      <c r="BC13" s="14"/>
      <c r="BD13" s="14"/>
      <c r="BE13" s="14"/>
      <c r="BF13" s="14"/>
    </row>
    <row r="14" spans="1:58" x14ac:dyDescent="0.25">
      <c r="A14" s="17" t="s">
        <v>61</v>
      </c>
      <c r="B14" s="2" t="s">
        <v>67</v>
      </c>
      <c r="C14" s="47">
        <v>908232.60000000009</v>
      </c>
      <c r="D14" s="17">
        <v>30.8</v>
      </c>
      <c r="E14" s="17">
        <v>28.7</v>
      </c>
      <c r="F14" s="17">
        <v>24.6</v>
      </c>
      <c r="G14" s="17">
        <v>21.1</v>
      </c>
      <c r="H14" s="17">
        <v>15.3</v>
      </c>
      <c r="I14" s="17">
        <v>11.1</v>
      </c>
      <c r="J14" s="17">
        <v>8.3000000000000007</v>
      </c>
      <c r="M14" s="34"/>
      <c r="N14" s="34"/>
      <c r="O14" s="34"/>
      <c r="P14" s="34"/>
      <c r="Q14" s="34"/>
      <c r="R14" s="34"/>
      <c r="S14" s="34"/>
      <c r="Y14" s="14"/>
      <c r="AC14" s="14"/>
      <c r="AP14" s="15"/>
      <c r="AQ14" s="14"/>
      <c r="AS14" s="18"/>
      <c r="AW14" s="15"/>
      <c r="AX14" s="14"/>
      <c r="AZ14" s="14"/>
      <c r="BA14" s="14"/>
      <c r="BB14" s="14"/>
      <c r="BC14" s="14"/>
      <c r="BD14" s="14"/>
      <c r="BE14" s="14"/>
      <c r="BF14" s="14"/>
    </row>
    <row r="15" spans="1:58" x14ac:dyDescent="0.25">
      <c r="A15" s="17" t="s">
        <v>61</v>
      </c>
      <c r="B15" s="2" t="s">
        <v>66</v>
      </c>
      <c r="C15" s="47">
        <v>1135290.75</v>
      </c>
      <c r="D15" s="17">
        <v>30.8</v>
      </c>
      <c r="E15" s="17">
        <v>28.7</v>
      </c>
      <c r="F15" s="17">
        <v>24.6</v>
      </c>
      <c r="G15" s="17">
        <v>21.1</v>
      </c>
      <c r="H15" s="17">
        <v>15.3</v>
      </c>
      <c r="I15" s="17">
        <v>11.1</v>
      </c>
      <c r="J15" s="17">
        <v>8.3000000000000007</v>
      </c>
      <c r="M15" s="34"/>
      <c r="N15" s="34"/>
      <c r="O15" s="34"/>
      <c r="P15" s="34"/>
      <c r="Q15" s="34"/>
      <c r="R15" s="34"/>
      <c r="S15" s="34"/>
      <c r="Y15" s="14"/>
      <c r="AC15" s="14"/>
      <c r="AP15" s="15"/>
      <c r="AQ15" s="14"/>
      <c r="AS15" s="18"/>
      <c r="AW15" s="15"/>
      <c r="AX15" s="14"/>
      <c r="AZ15" s="14"/>
      <c r="BA15" s="14"/>
      <c r="BB15" s="14"/>
      <c r="BC15" s="14"/>
      <c r="BD15" s="14"/>
      <c r="BE15" s="14"/>
      <c r="BF15" s="14"/>
    </row>
    <row r="16" spans="1:58" x14ac:dyDescent="0.25">
      <c r="A16" s="17" t="s">
        <v>61</v>
      </c>
      <c r="B16" s="2" t="s">
        <v>65</v>
      </c>
      <c r="C16" s="47">
        <v>1150845.75</v>
      </c>
      <c r="D16" s="17">
        <v>30.8</v>
      </c>
      <c r="E16" s="17">
        <v>28.7</v>
      </c>
      <c r="F16" s="17">
        <v>24.6</v>
      </c>
      <c r="G16" s="17">
        <v>21.1</v>
      </c>
      <c r="H16" s="17">
        <v>15.3</v>
      </c>
      <c r="I16" s="17">
        <v>11.1</v>
      </c>
      <c r="J16" s="17">
        <v>8.3000000000000007</v>
      </c>
      <c r="M16" s="34"/>
      <c r="N16" s="34"/>
      <c r="O16" s="34"/>
      <c r="P16" s="34"/>
      <c r="Q16" s="34"/>
      <c r="R16" s="34"/>
      <c r="S16" s="34"/>
      <c r="Y16" s="14"/>
      <c r="AC16" s="14"/>
      <c r="AP16" s="15"/>
      <c r="AQ16" s="14"/>
      <c r="AS16" s="18"/>
      <c r="AW16" s="15"/>
      <c r="AX16" s="14"/>
      <c r="AZ16" s="14"/>
      <c r="BA16" s="14"/>
      <c r="BB16" s="14"/>
      <c r="BC16" s="14"/>
      <c r="BD16" s="14"/>
      <c r="BE16" s="14"/>
      <c r="BF16" s="14"/>
    </row>
    <row r="17" spans="1:58" x14ac:dyDescent="0.25">
      <c r="A17" s="17" t="s">
        <v>61</v>
      </c>
      <c r="B17" s="2" t="s">
        <v>64</v>
      </c>
      <c r="C17" s="47">
        <v>546651.73124999995</v>
      </c>
      <c r="D17" s="17">
        <v>32.200000000000003</v>
      </c>
      <c r="E17" s="17">
        <v>30.8</v>
      </c>
      <c r="F17" s="17">
        <v>25.7</v>
      </c>
      <c r="G17" s="17">
        <v>21.2</v>
      </c>
      <c r="H17" s="17">
        <v>15.3</v>
      </c>
      <c r="I17" s="17">
        <v>10</v>
      </c>
      <c r="J17" s="17">
        <v>7.8</v>
      </c>
      <c r="M17" s="34"/>
      <c r="N17" s="34"/>
      <c r="O17" s="34"/>
      <c r="P17" s="34"/>
      <c r="Q17" s="34"/>
      <c r="R17" s="34"/>
      <c r="S17" s="34"/>
      <c r="Y17" s="14"/>
      <c r="AC17" s="14"/>
      <c r="AP17" s="15"/>
      <c r="AQ17" s="14"/>
      <c r="AS17" s="18"/>
      <c r="AW17" s="15"/>
      <c r="AX17" s="14"/>
      <c r="AZ17" s="14"/>
      <c r="BA17" s="14"/>
      <c r="BB17" s="14"/>
      <c r="BC17" s="14"/>
      <c r="BD17" s="14"/>
      <c r="BE17" s="14"/>
      <c r="BF17" s="14"/>
    </row>
    <row r="18" spans="1:58" x14ac:dyDescent="0.25">
      <c r="A18" s="17" t="s">
        <v>61</v>
      </c>
      <c r="B18" s="2" t="s">
        <v>63</v>
      </c>
      <c r="C18" s="47">
        <v>1105222</v>
      </c>
      <c r="D18" s="17">
        <v>32.200000000000003</v>
      </c>
      <c r="E18" s="17">
        <v>30.8</v>
      </c>
      <c r="F18" s="17">
        <v>25.7</v>
      </c>
      <c r="G18" s="17">
        <v>21.2</v>
      </c>
      <c r="H18" s="17">
        <v>15.3</v>
      </c>
      <c r="I18" s="17">
        <v>10</v>
      </c>
      <c r="J18" s="17">
        <v>7.8</v>
      </c>
      <c r="M18" s="34"/>
      <c r="N18" s="34"/>
      <c r="O18" s="34"/>
      <c r="P18" s="34"/>
      <c r="Q18" s="34"/>
      <c r="R18" s="34"/>
      <c r="S18" s="34"/>
      <c r="Y18" s="14"/>
      <c r="AC18" s="14"/>
      <c r="AP18" s="15"/>
      <c r="AQ18" s="14"/>
      <c r="AS18" s="18"/>
      <c r="AW18" s="15"/>
      <c r="AX18" s="14"/>
      <c r="AZ18" s="14"/>
      <c r="BA18" s="14"/>
      <c r="BB18" s="14"/>
      <c r="BC18" s="14"/>
      <c r="BD18" s="14"/>
      <c r="BE18" s="14"/>
      <c r="BF18" s="14"/>
    </row>
    <row r="19" spans="1:58" x14ac:dyDescent="0.25">
      <c r="A19" s="17" t="s">
        <v>61</v>
      </c>
      <c r="B19" s="2" t="s">
        <v>62</v>
      </c>
      <c r="C19" s="47">
        <v>575555</v>
      </c>
      <c r="D19" s="17">
        <v>18.100000000000001</v>
      </c>
      <c r="E19" s="17">
        <v>18.100000000000001</v>
      </c>
      <c r="F19" s="17">
        <v>17.8</v>
      </c>
      <c r="G19" s="17">
        <v>16.7</v>
      </c>
      <c r="H19" s="17">
        <v>13.9</v>
      </c>
      <c r="I19" s="17">
        <v>11.3</v>
      </c>
      <c r="J19" s="17">
        <v>8.9</v>
      </c>
      <c r="M19" s="34"/>
      <c r="N19" s="34"/>
      <c r="O19" s="34"/>
      <c r="P19" s="34"/>
      <c r="Q19" s="34"/>
      <c r="R19" s="34"/>
      <c r="S19" s="34"/>
      <c r="AC19" s="14"/>
      <c r="AP19" s="15"/>
      <c r="AQ19" s="14"/>
      <c r="AS19" s="18"/>
      <c r="AW19" s="15"/>
      <c r="AX19" s="14"/>
      <c r="AZ19" s="14"/>
      <c r="BA19" s="14"/>
      <c r="BB19" s="14"/>
      <c r="BC19" s="14"/>
      <c r="BD19" s="14"/>
      <c r="BE19" s="14"/>
      <c r="BF19" s="14"/>
    </row>
    <row r="20" spans="1:58" ht="17.25" x14ac:dyDescent="0.4">
      <c r="A20" s="17" t="s">
        <v>61</v>
      </c>
      <c r="B20" s="2" t="s">
        <v>60</v>
      </c>
      <c r="C20" s="46">
        <v>276868</v>
      </c>
      <c r="D20" s="17">
        <v>24.3</v>
      </c>
      <c r="E20" s="17">
        <v>22.8</v>
      </c>
      <c r="F20" s="17">
        <v>19.600000000000001</v>
      </c>
      <c r="G20" s="17">
        <v>16.100000000000001</v>
      </c>
      <c r="H20" s="17">
        <v>12.2</v>
      </c>
      <c r="I20" s="17">
        <v>10.4</v>
      </c>
      <c r="J20" s="17">
        <v>9.5</v>
      </c>
      <c r="M20" s="45"/>
      <c r="N20" s="34"/>
      <c r="O20" s="34"/>
      <c r="P20" s="34"/>
      <c r="Q20" s="34"/>
      <c r="R20" s="34"/>
      <c r="S20" s="34"/>
      <c r="AC20" s="14"/>
      <c r="AP20" s="15"/>
      <c r="AQ20" s="14"/>
      <c r="AS20" s="18"/>
      <c r="AW20" s="15"/>
      <c r="AX20" s="14"/>
      <c r="AZ20" s="14"/>
      <c r="BA20" s="14"/>
      <c r="BB20" s="14"/>
      <c r="BC20" s="14"/>
      <c r="BD20" s="14"/>
      <c r="BE20" s="14"/>
      <c r="BF20" s="14"/>
    </row>
    <row r="21" spans="1:58" x14ac:dyDescent="0.25">
      <c r="A21" s="10"/>
      <c r="B21" s="10"/>
      <c r="C21" s="44">
        <f>SUM(C10:C20)</f>
        <v>6652356.1812500004</v>
      </c>
      <c r="D21" s="10"/>
      <c r="E21" s="10"/>
      <c r="F21" s="10"/>
      <c r="G21" s="10"/>
      <c r="H21" s="10"/>
      <c r="I21" s="10"/>
      <c r="J21" s="10"/>
      <c r="M21" s="45"/>
      <c r="N21" s="34"/>
      <c r="O21" s="34"/>
      <c r="P21" s="34"/>
      <c r="Q21" s="34"/>
      <c r="R21" s="34"/>
      <c r="S21" s="34"/>
      <c r="AC21" s="14"/>
      <c r="AP21" s="15"/>
      <c r="AQ21" s="14"/>
      <c r="AS21" s="18"/>
      <c r="AW21" s="15"/>
      <c r="AX21" s="14"/>
      <c r="AZ21" s="14"/>
      <c r="BA21" s="14"/>
      <c r="BB21" s="14"/>
      <c r="BC21" s="14"/>
      <c r="BD21" s="14"/>
      <c r="BE21" s="14"/>
      <c r="BF21" s="14"/>
    </row>
    <row r="22" spans="1:58" s="24" customFormat="1" ht="18.75" x14ac:dyDescent="0.3">
      <c r="A22" s="55"/>
      <c r="B22" s="55"/>
      <c r="C22" s="56" t="s">
        <v>49</v>
      </c>
      <c r="D22" s="57">
        <f t="shared" ref="D22:J22" si="0">SUMPRODUCT($C$10:$C$20,D10:D20)/SUM($C$10:$C$20)</f>
        <v>29.156967280697199</v>
      </c>
      <c r="E22" s="57">
        <f t="shared" si="0"/>
        <v>27.510770361083029</v>
      </c>
      <c r="F22" s="57">
        <f t="shared" si="0"/>
        <v>23.606470249705865</v>
      </c>
      <c r="G22" s="57">
        <f t="shared" si="0"/>
        <v>19.77267464620094</v>
      </c>
      <c r="H22" s="57">
        <f t="shared" si="0"/>
        <v>14.505057904159557</v>
      </c>
      <c r="I22" s="57">
        <f t="shared" si="0"/>
        <v>10.524500667122183</v>
      </c>
      <c r="J22" s="57">
        <f t="shared" si="0"/>
        <v>8.2481829473297648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AC22" s="26"/>
      <c r="AP22" s="27"/>
      <c r="AQ22" s="26"/>
      <c r="AS22" s="28"/>
      <c r="AW22" s="27"/>
      <c r="AX22" s="26"/>
      <c r="AZ22" s="26"/>
      <c r="BA22" s="26"/>
      <c r="BB22" s="26"/>
      <c r="BC22" s="26"/>
      <c r="BD22" s="26"/>
      <c r="BE22" s="26"/>
      <c r="BF22" s="26"/>
    </row>
    <row r="23" spans="1:58" s="24" customFormat="1" ht="19.5" thickBot="1" x14ac:dyDescent="0.35">
      <c r="A23" s="55"/>
      <c r="B23" s="55"/>
      <c r="C23" s="56" t="s">
        <v>30</v>
      </c>
      <c r="D23" s="57">
        <f t="shared" ref="D23:J23" si="1">D22/12</f>
        <v>2.4297472733914334</v>
      </c>
      <c r="E23" s="57">
        <f t="shared" si="1"/>
        <v>2.2925641967569192</v>
      </c>
      <c r="F23" s="57">
        <f t="shared" si="1"/>
        <v>1.9672058541421553</v>
      </c>
      <c r="G23" s="57">
        <f t="shared" si="1"/>
        <v>1.6477228871834118</v>
      </c>
      <c r="H23" s="57">
        <f t="shared" si="1"/>
        <v>1.2087548253466298</v>
      </c>
      <c r="I23" s="57">
        <f t="shared" si="1"/>
        <v>0.87704172226018196</v>
      </c>
      <c r="J23" s="57">
        <f t="shared" si="1"/>
        <v>0.68734857894414703</v>
      </c>
      <c r="L23" s="11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AC23" s="26"/>
      <c r="AP23" s="27"/>
      <c r="AQ23" s="26"/>
      <c r="AS23" s="28"/>
      <c r="AW23" s="27"/>
      <c r="AX23" s="26"/>
      <c r="AZ23" s="26"/>
      <c r="BA23" s="26"/>
      <c r="BB23" s="26"/>
      <c r="BC23" s="26"/>
      <c r="BD23" s="26"/>
      <c r="BE23" s="26"/>
      <c r="BF23" s="26"/>
    </row>
    <row r="24" spans="1:58" s="24" customFormat="1" ht="18.75" x14ac:dyDescent="0.3">
      <c r="A24" s="63"/>
      <c r="B24" s="64"/>
      <c r="C24" s="65" t="s">
        <v>48</v>
      </c>
      <c r="D24" s="70">
        <v>-3</v>
      </c>
      <c r="E24" s="71">
        <v>-2</v>
      </c>
      <c r="F24" s="71">
        <v>-1</v>
      </c>
      <c r="G24" s="71">
        <v>0</v>
      </c>
      <c r="H24" s="71">
        <v>1</v>
      </c>
      <c r="I24" s="71">
        <v>2</v>
      </c>
      <c r="J24" s="72">
        <v>3</v>
      </c>
      <c r="L24" s="11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AC24" s="26"/>
      <c r="AP24" s="27"/>
      <c r="AQ24" s="26"/>
      <c r="AS24" s="28"/>
      <c r="AW24" s="27"/>
      <c r="AX24" s="26"/>
      <c r="AZ24" s="26"/>
      <c r="BA24" s="26"/>
      <c r="BB24" s="26"/>
      <c r="BC24" s="26"/>
      <c r="BD24" s="26"/>
      <c r="BE24" s="26"/>
      <c r="BF24" s="26"/>
    </row>
    <row r="25" spans="1:58" s="24" customFormat="1" ht="19.5" thickBot="1" x14ac:dyDescent="0.35">
      <c r="A25" s="64"/>
      <c r="B25" s="66"/>
      <c r="C25" s="66"/>
      <c r="D25" s="67">
        <f>J23</f>
        <v>0.68734857894414703</v>
      </c>
      <c r="E25" s="68">
        <f>+I23</f>
        <v>0.87704172226018196</v>
      </c>
      <c r="F25" s="68">
        <f>+H23</f>
        <v>1.2087548253466298</v>
      </c>
      <c r="G25" s="68">
        <f>+G23</f>
        <v>1.6477228871834118</v>
      </c>
      <c r="H25" s="68">
        <f>+F23</f>
        <v>1.9672058541421553</v>
      </c>
      <c r="I25" s="68">
        <f>+E23</f>
        <v>2.2925641967569192</v>
      </c>
      <c r="J25" s="69">
        <f>+D23</f>
        <v>2.4297472733914334</v>
      </c>
      <c r="L25" s="11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AC25" s="26"/>
      <c r="AP25" s="27"/>
      <c r="AQ25" s="26"/>
      <c r="AS25" s="28"/>
      <c r="AW25" s="27"/>
      <c r="AX25" s="26"/>
      <c r="AZ25" s="26"/>
      <c r="BA25" s="26"/>
      <c r="BB25" s="26"/>
      <c r="BC25" s="26"/>
      <c r="BD25" s="26"/>
      <c r="BE25" s="26"/>
      <c r="BF25" s="26"/>
    </row>
    <row r="26" spans="1:58" x14ac:dyDescent="0.25">
      <c r="A26" s="10"/>
      <c r="B26" s="10"/>
      <c r="C26" s="44"/>
      <c r="D26" s="10"/>
      <c r="E26" s="10"/>
      <c r="F26" s="10"/>
      <c r="G26" s="10"/>
      <c r="H26" s="10"/>
      <c r="I26" s="10"/>
      <c r="J26" s="10"/>
      <c r="R26" s="14"/>
      <c r="AC26" s="14"/>
      <c r="AP26" s="15"/>
      <c r="AQ26" s="14"/>
      <c r="AS26" s="18"/>
      <c r="AW26" s="15"/>
      <c r="AX26" s="14"/>
      <c r="AZ26" s="14"/>
      <c r="BA26" s="14"/>
      <c r="BB26" s="14"/>
      <c r="BC26" s="14"/>
      <c r="BD26" s="14"/>
      <c r="BE26" s="14"/>
      <c r="BF26" s="14"/>
    </row>
    <row r="27" spans="1:58" x14ac:dyDescent="0.25">
      <c r="A27" s="17" t="s">
        <v>58</v>
      </c>
      <c r="B27" s="2" t="s">
        <v>59</v>
      </c>
      <c r="C27" s="43">
        <v>266069.4498</v>
      </c>
      <c r="D27" s="17">
        <v>17.5</v>
      </c>
      <c r="E27" s="17">
        <v>17.399999999999999</v>
      </c>
      <c r="F27" s="17">
        <v>16.399999999999999</v>
      </c>
      <c r="G27" s="17">
        <v>15.2</v>
      </c>
      <c r="H27" s="17">
        <v>14</v>
      </c>
      <c r="I27" s="17">
        <v>12.8</v>
      </c>
      <c r="J27" s="17">
        <v>11.6</v>
      </c>
      <c r="Y27" s="14"/>
      <c r="AC27" s="14"/>
      <c r="AP27" s="15"/>
      <c r="AQ27" s="14"/>
      <c r="AS27" s="18"/>
      <c r="AW27" s="15"/>
      <c r="AX27" s="14"/>
      <c r="AZ27" s="14"/>
      <c r="BA27" s="14"/>
      <c r="BB27" s="14"/>
      <c r="BC27" s="14"/>
      <c r="BD27" s="14"/>
      <c r="BE27" s="14"/>
      <c r="BF27" s="14"/>
    </row>
    <row r="28" spans="1:58" ht="16.5" x14ac:dyDescent="0.35">
      <c r="A28" s="17" t="s">
        <v>58</v>
      </c>
      <c r="B28" s="2" t="s">
        <v>57</v>
      </c>
      <c r="C28" s="42">
        <v>298971.2</v>
      </c>
      <c r="D28" s="17">
        <v>37.9</v>
      </c>
      <c r="E28" s="17">
        <v>35.4</v>
      </c>
      <c r="F28" s="17">
        <v>31.7</v>
      </c>
      <c r="G28" s="17">
        <v>20.5</v>
      </c>
      <c r="H28" s="17">
        <v>11.1</v>
      </c>
      <c r="I28" s="17">
        <v>8.1</v>
      </c>
      <c r="J28" s="17">
        <v>6.8</v>
      </c>
      <c r="Y28" s="14"/>
      <c r="AC28" s="14"/>
      <c r="AP28" s="15"/>
      <c r="AQ28" s="14"/>
      <c r="AS28" s="18"/>
      <c r="AW28" s="15"/>
      <c r="AX28" s="14"/>
      <c r="AZ28" s="14"/>
      <c r="BA28" s="14"/>
      <c r="BB28" s="14"/>
      <c r="BC28" s="14"/>
      <c r="BD28" s="14"/>
      <c r="BE28" s="14"/>
      <c r="BF28" s="14"/>
    </row>
    <row r="29" spans="1:58" x14ac:dyDescent="0.25">
      <c r="A29" s="10"/>
      <c r="B29" s="10"/>
      <c r="C29" s="41">
        <f>SUM(C27:C28)</f>
        <v>565040.64980000001</v>
      </c>
      <c r="D29" s="10"/>
      <c r="E29" s="10"/>
      <c r="F29" s="10"/>
      <c r="G29" s="10"/>
      <c r="H29" s="10"/>
      <c r="I29" s="10"/>
      <c r="J29" s="10"/>
      <c r="Y29" s="14"/>
      <c r="AC29" s="14"/>
      <c r="AP29" s="15"/>
      <c r="AQ29" s="14"/>
      <c r="AS29" s="18"/>
      <c r="AW29" s="15"/>
      <c r="AX29" s="14"/>
      <c r="AZ29" s="14"/>
      <c r="BA29" s="14"/>
      <c r="BB29" s="14"/>
      <c r="BC29" s="14"/>
      <c r="BD29" s="14"/>
      <c r="BE29" s="14"/>
      <c r="BF29" s="14"/>
    </row>
    <row r="30" spans="1:58" ht="18.75" x14ac:dyDescent="0.3">
      <c r="A30" s="55"/>
      <c r="B30" s="55"/>
      <c r="C30" s="56" t="s">
        <v>49</v>
      </c>
      <c r="D30" s="57">
        <f t="shared" ref="D30:J30" si="2">SUMPRODUCT($C$27:$C$28,D27:D28)/SUM($C$27:$C$28)</f>
        <v>28.293935767557233</v>
      </c>
      <c r="E30" s="57">
        <f t="shared" si="2"/>
        <v>26.924060971374026</v>
      </c>
      <c r="F30" s="57">
        <f t="shared" si="2"/>
        <v>24.495451825667924</v>
      </c>
      <c r="G30" s="57">
        <f t="shared" si="2"/>
        <v>18.004306841571243</v>
      </c>
      <c r="H30" s="57">
        <f t="shared" si="2"/>
        <v>12.465567954611963</v>
      </c>
      <c r="I30" s="57">
        <f t="shared" si="2"/>
        <v>10.31316185747456</v>
      </c>
      <c r="J30" s="57">
        <f t="shared" si="2"/>
        <v>9.0602504076335926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Y30" s="14"/>
      <c r="AC30" s="14"/>
      <c r="AP30" s="15"/>
      <c r="AQ30" s="14"/>
      <c r="AS30" s="18"/>
      <c r="AW30" s="15"/>
      <c r="AX30" s="14"/>
      <c r="AZ30" s="14"/>
      <c r="BA30" s="14"/>
      <c r="BB30" s="14"/>
      <c r="BC30" s="14"/>
      <c r="BD30" s="14"/>
      <c r="BE30" s="14"/>
      <c r="BF30" s="14"/>
    </row>
    <row r="31" spans="1:58" ht="19.5" thickBot="1" x14ac:dyDescent="0.35">
      <c r="A31" s="55"/>
      <c r="B31" s="55"/>
      <c r="C31" s="56" t="s">
        <v>30</v>
      </c>
      <c r="D31" s="58">
        <f t="shared" ref="D31:J31" si="3">D30/12</f>
        <v>2.3578279806297693</v>
      </c>
      <c r="E31" s="58">
        <f t="shared" si="3"/>
        <v>2.2436717476145023</v>
      </c>
      <c r="F31" s="58">
        <f t="shared" si="3"/>
        <v>2.0412876521389935</v>
      </c>
      <c r="G31" s="58">
        <f t="shared" si="3"/>
        <v>1.5003589034642701</v>
      </c>
      <c r="H31" s="58">
        <f t="shared" si="3"/>
        <v>1.0387973295509969</v>
      </c>
      <c r="I31" s="58">
        <f t="shared" si="3"/>
        <v>0.85943015478954665</v>
      </c>
      <c r="J31" s="58">
        <f t="shared" si="3"/>
        <v>0.75502086730279938</v>
      </c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Y31" s="14"/>
      <c r="AC31" s="14"/>
      <c r="AP31" s="15"/>
      <c r="AQ31" s="14"/>
      <c r="AS31" s="18"/>
      <c r="AW31" s="15"/>
      <c r="AX31" s="14"/>
      <c r="AZ31" s="14"/>
      <c r="BA31" s="14"/>
      <c r="BB31" s="14"/>
      <c r="BC31" s="14"/>
      <c r="BD31" s="14"/>
      <c r="BE31" s="14"/>
      <c r="BF31" s="14"/>
    </row>
    <row r="32" spans="1:58" ht="18.75" x14ac:dyDescent="0.3">
      <c r="A32" s="63"/>
      <c r="B32" s="64"/>
      <c r="C32" s="65" t="s">
        <v>48</v>
      </c>
      <c r="D32" s="70">
        <v>-3</v>
      </c>
      <c r="E32" s="71">
        <v>-2</v>
      </c>
      <c r="F32" s="71">
        <v>-1</v>
      </c>
      <c r="G32" s="71">
        <v>0</v>
      </c>
      <c r="H32" s="71">
        <v>1</v>
      </c>
      <c r="I32" s="71">
        <v>2</v>
      </c>
      <c r="J32" s="72">
        <v>3</v>
      </c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Y32" s="14"/>
      <c r="AC32" s="14"/>
      <c r="AP32" s="15"/>
      <c r="AQ32" s="14"/>
      <c r="AS32" s="18"/>
      <c r="AW32" s="15"/>
      <c r="AX32" s="14"/>
      <c r="AZ32" s="14"/>
      <c r="BA32" s="14"/>
      <c r="BB32" s="14"/>
      <c r="BC32" s="14"/>
      <c r="BD32" s="14"/>
      <c r="BE32" s="14"/>
      <c r="BF32" s="14"/>
    </row>
    <row r="33" spans="1:58" ht="19.5" thickBot="1" x14ac:dyDescent="0.35">
      <c r="A33" s="64"/>
      <c r="B33" s="66"/>
      <c r="C33" s="66"/>
      <c r="D33" s="67">
        <f>+J31</f>
        <v>0.75502086730279938</v>
      </c>
      <c r="E33" s="68">
        <f>+I31</f>
        <v>0.85943015478954665</v>
      </c>
      <c r="F33" s="68">
        <f>+H31</f>
        <v>1.0387973295509969</v>
      </c>
      <c r="G33" s="68">
        <f>+G31</f>
        <v>1.5003589034642701</v>
      </c>
      <c r="H33" s="68">
        <f>+F31</f>
        <v>2.0412876521389935</v>
      </c>
      <c r="I33" s="68">
        <f>+E31</f>
        <v>2.2436717476145023</v>
      </c>
      <c r="J33" s="69">
        <f>+D31</f>
        <v>2.3578279806297693</v>
      </c>
      <c r="Y33" s="14"/>
      <c r="AC33" s="14"/>
      <c r="AP33" s="15"/>
      <c r="AQ33" s="14"/>
      <c r="AS33" s="18"/>
      <c r="AW33" s="15"/>
      <c r="AX33" s="14"/>
      <c r="AZ33" s="14"/>
      <c r="BA33" s="14"/>
      <c r="BB33" s="14"/>
      <c r="BC33" s="14"/>
      <c r="BD33" s="14"/>
      <c r="BE33" s="14"/>
      <c r="BF33" s="14"/>
    </row>
    <row r="34" spans="1:58" x14ac:dyDescent="0.25">
      <c r="Y34" s="14"/>
      <c r="AC34" s="14"/>
      <c r="AP34" s="15"/>
      <c r="AQ34" s="14"/>
      <c r="AS34" s="18"/>
      <c r="AW34" s="15"/>
      <c r="AX34" s="14"/>
      <c r="AZ34" s="14"/>
      <c r="BA34" s="14"/>
      <c r="BB34" s="14"/>
      <c r="BC34" s="14"/>
      <c r="BD34" s="14"/>
      <c r="BE34" s="14"/>
      <c r="BF34" s="14"/>
    </row>
    <row r="35" spans="1:58" x14ac:dyDescent="0.25">
      <c r="A35" s="2" t="s">
        <v>51</v>
      </c>
      <c r="B35" s="2" t="s">
        <v>56</v>
      </c>
      <c r="C35" s="43">
        <v>457555</v>
      </c>
      <c r="D35" s="2">
        <v>39.1</v>
      </c>
      <c r="E35" s="2">
        <v>31.4</v>
      </c>
      <c r="F35" s="2">
        <v>23.7</v>
      </c>
      <c r="G35" s="2">
        <v>19.600000000000001</v>
      </c>
      <c r="H35" s="2">
        <v>15.7</v>
      </c>
      <c r="I35" s="2">
        <v>14</v>
      </c>
      <c r="J35" s="2">
        <v>12.3</v>
      </c>
      <c r="Y35" s="14"/>
      <c r="AC35" s="14"/>
      <c r="AP35" s="15"/>
      <c r="AQ35" s="14"/>
      <c r="AS35" s="18"/>
      <c r="AW35" s="15"/>
      <c r="AX35" s="14"/>
      <c r="AZ35" s="14"/>
      <c r="BA35" s="14"/>
      <c r="BB35" s="14"/>
      <c r="BC35" s="14"/>
      <c r="BD35" s="14"/>
      <c r="BE35" s="14"/>
      <c r="BF35" s="14"/>
    </row>
    <row r="36" spans="1:58" x14ac:dyDescent="0.25">
      <c r="A36" s="2" t="s">
        <v>51</v>
      </c>
      <c r="B36" s="2" t="s">
        <v>55</v>
      </c>
      <c r="C36" s="43">
        <v>503310.50000000006</v>
      </c>
      <c r="D36" s="2">
        <v>17.399999999999999</v>
      </c>
      <c r="E36" s="2">
        <v>14.3</v>
      </c>
      <c r="F36" s="2">
        <v>11.1</v>
      </c>
      <c r="G36" s="2">
        <v>8.6999999999999993</v>
      </c>
      <c r="H36" s="2">
        <v>7.1</v>
      </c>
      <c r="I36" s="2">
        <v>6</v>
      </c>
      <c r="J36" s="2">
        <v>4.9000000000000004</v>
      </c>
      <c r="Y36" s="14"/>
      <c r="AC36" s="14"/>
      <c r="AP36" s="15"/>
      <c r="AQ36" s="14"/>
      <c r="AS36" s="18"/>
      <c r="AW36" s="15"/>
      <c r="AX36" s="14"/>
      <c r="AZ36" s="14"/>
      <c r="BA36" s="14"/>
      <c r="BB36" s="14"/>
      <c r="BC36" s="14"/>
      <c r="BD36" s="14"/>
      <c r="BE36" s="14"/>
      <c r="BF36" s="14"/>
    </row>
    <row r="37" spans="1:58" x14ac:dyDescent="0.25">
      <c r="A37" s="2" t="s">
        <v>51</v>
      </c>
      <c r="B37" s="2" t="s">
        <v>54</v>
      </c>
      <c r="C37" s="43">
        <v>1509931.5000000002</v>
      </c>
      <c r="D37" s="2">
        <v>39.1</v>
      </c>
      <c r="E37" s="2">
        <v>31.4</v>
      </c>
      <c r="F37" s="2">
        <v>23.7</v>
      </c>
      <c r="G37" s="2">
        <v>19.600000000000001</v>
      </c>
      <c r="H37" s="2">
        <v>15.7</v>
      </c>
      <c r="I37" s="2">
        <v>14</v>
      </c>
      <c r="J37" s="2">
        <v>12.3</v>
      </c>
      <c r="Y37" s="14"/>
      <c r="AC37" s="14"/>
      <c r="AP37" s="15"/>
      <c r="AQ37" s="14"/>
      <c r="AS37" s="18"/>
      <c r="AW37" s="15"/>
      <c r="AX37" s="14"/>
      <c r="AZ37" s="14"/>
      <c r="BA37" s="14"/>
      <c r="BB37" s="14"/>
      <c r="BC37" s="14"/>
      <c r="BD37" s="14"/>
      <c r="BE37" s="14"/>
      <c r="BF37" s="14"/>
    </row>
    <row r="38" spans="1:58" x14ac:dyDescent="0.25">
      <c r="A38" s="2" t="s">
        <v>51</v>
      </c>
      <c r="B38" s="2" t="s">
        <v>53</v>
      </c>
      <c r="C38" s="43">
        <v>1887414.3750000002</v>
      </c>
      <c r="D38" s="2">
        <v>39.1</v>
      </c>
      <c r="E38" s="2">
        <v>31.4</v>
      </c>
      <c r="F38" s="2">
        <v>23.7</v>
      </c>
      <c r="G38" s="2">
        <v>19.600000000000001</v>
      </c>
      <c r="H38" s="2">
        <v>15.7</v>
      </c>
      <c r="I38" s="2">
        <v>14</v>
      </c>
      <c r="J38" s="2">
        <v>12.3</v>
      </c>
      <c r="Y38" s="14"/>
      <c r="AC38" s="14"/>
      <c r="AP38" s="15"/>
      <c r="AQ38" s="14"/>
      <c r="AS38" s="18"/>
      <c r="AW38" s="15"/>
      <c r="AX38" s="14"/>
      <c r="AZ38" s="14"/>
      <c r="BA38" s="14"/>
      <c r="BB38" s="14"/>
      <c r="BC38" s="14"/>
      <c r="BD38" s="14"/>
      <c r="BE38" s="14"/>
      <c r="BF38" s="14"/>
    </row>
    <row r="39" spans="1:58" x14ac:dyDescent="0.25">
      <c r="A39" s="2" t="s">
        <v>51</v>
      </c>
      <c r="B39" s="2" t="s">
        <v>52</v>
      </c>
      <c r="C39" s="43">
        <v>943707.18750000012</v>
      </c>
      <c r="D39" s="2">
        <v>39.1</v>
      </c>
      <c r="E39" s="2">
        <v>31.4</v>
      </c>
      <c r="F39" s="2">
        <v>23.7</v>
      </c>
      <c r="G39" s="2">
        <v>19.600000000000001</v>
      </c>
      <c r="H39" s="2">
        <v>15.7</v>
      </c>
      <c r="I39" s="2">
        <v>14</v>
      </c>
      <c r="J39" s="2">
        <v>12.3</v>
      </c>
      <c r="Y39" s="14"/>
      <c r="AC39" s="14"/>
      <c r="AP39" s="15"/>
      <c r="AQ39" s="14"/>
      <c r="AS39" s="18"/>
      <c r="AW39" s="15"/>
      <c r="AX39" s="14"/>
      <c r="AZ39" s="14"/>
      <c r="BA39" s="14"/>
      <c r="BB39" s="14"/>
      <c r="BC39" s="14"/>
      <c r="BD39" s="14"/>
      <c r="BE39" s="14"/>
      <c r="BF39" s="14"/>
    </row>
    <row r="40" spans="1:58" ht="19.5" x14ac:dyDescent="0.35">
      <c r="A40" s="2" t="s">
        <v>51</v>
      </c>
      <c r="B40" s="2" t="s">
        <v>50</v>
      </c>
      <c r="C40" s="42">
        <v>471853.59375000006</v>
      </c>
      <c r="D40" s="2">
        <v>33.700000000000003</v>
      </c>
      <c r="E40" s="2">
        <v>27.1</v>
      </c>
      <c r="F40" s="2">
        <v>20.6</v>
      </c>
      <c r="G40" s="2">
        <v>16.899999999999999</v>
      </c>
      <c r="H40" s="2">
        <v>13.6</v>
      </c>
      <c r="I40" s="2">
        <v>12</v>
      </c>
      <c r="J40" s="2">
        <v>10.4</v>
      </c>
      <c r="M40" s="22"/>
      <c r="Y40" s="14"/>
      <c r="AC40" s="14"/>
      <c r="AP40" s="15"/>
      <c r="AQ40" s="14"/>
      <c r="AS40" s="18"/>
      <c r="AW40" s="15"/>
      <c r="AX40" s="14"/>
      <c r="AZ40" s="14"/>
      <c r="BA40" s="14"/>
      <c r="BB40" s="14"/>
      <c r="BC40" s="14"/>
      <c r="BD40" s="14"/>
      <c r="BE40" s="14"/>
      <c r="BF40" s="14"/>
    </row>
    <row r="41" spans="1:58" ht="18.75" x14ac:dyDescent="0.3">
      <c r="C41" s="41">
        <f>SUM(C35:C40)</f>
        <v>5773772.15625</v>
      </c>
      <c r="M41" s="22"/>
      <c r="Y41" s="14"/>
      <c r="AC41" s="14"/>
      <c r="AP41" s="15"/>
      <c r="AQ41" s="14"/>
      <c r="AS41" s="18"/>
      <c r="AW41" s="15"/>
      <c r="AX41" s="14"/>
      <c r="AZ41" s="14"/>
      <c r="BA41" s="14"/>
      <c r="BB41" s="14"/>
      <c r="BC41" s="14"/>
      <c r="BD41" s="14"/>
      <c r="BE41" s="14"/>
      <c r="BF41" s="14"/>
    </row>
    <row r="42" spans="1:58" ht="18.75" x14ac:dyDescent="0.3">
      <c r="A42" s="59"/>
      <c r="B42" s="59"/>
      <c r="C42" s="56" t="s">
        <v>49</v>
      </c>
      <c r="D42" s="60">
        <f t="shared" ref="D42:J42" si="4">SUMPRODUCT($C$35:$C$40,D35:D40)/SUM($C$35:$C$40)</f>
        <v>36.76706290242695</v>
      </c>
      <c r="E42" s="60">
        <f t="shared" si="4"/>
        <v>29.557949479940564</v>
      </c>
      <c r="F42" s="60">
        <f t="shared" si="4"/>
        <v>22.34829123328381</v>
      </c>
      <c r="G42" s="60">
        <f t="shared" si="4"/>
        <v>18.429172857850425</v>
      </c>
      <c r="H42" s="60">
        <f t="shared" si="4"/>
        <v>14.778702327885092</v>
      </c>
      <c r="I42" s="60">
        <f t="shared" si="4"/>
        <v>13.139177810797428</v>
      </c>
      <c r="J42" s="60">
        <f t="shared" si="4"/>
        <v>11.499653293709759</v>
      </c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</row>
    <row r="43" spans="1:58" ht="19.5" thickBot="1" x14ac:dyDescent="0.35">
      <c r="A43" s="59"/>
      <c r="B43" s="59"/>
      <c r="C43" s="61" t="s">
        <v>30</v>
      </c>
      <c r="D43" s="62">
        <f t="shared" ref="D43:J43" si="5">D42/12</f>
        <v>3.0639219085355793</v>
      </c>
      <c r="E43" s="62">
        <f t="shared" si="5"/>
        <v>2.4631624566617139</v>
      </c>
      <c r="F43" s="62">
        <f t="shared" si="5"/>
        <v>1.8623576027736508</v>
      </c>
      <c r="G43" s="62">
        <f t="shared" si="5"/>
        <v>1.5357644048208687</v>
      </c>
      <c r="H43" s="62">
        <f t="shared" si="5"/>
        <v>1.2315585273237577</v>
      </c>
      <c r="I43" s="62">
        <f t="shared" si="5"/>
        <v>1.094931484233119</v>
      </c>
      <c r="J43" s="62">
        <f t="shared" si="5"/>
        <v>0.95830444114247992</v>
      </c>
      <c r="K43" s="35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58" ht="18.75" x14ac:dyDescent="0.3">
      <c r="A44" s="66"/>
      <c r="B44" s="64"/>
      <c r="C44" s="65" t="s">
        <v>48</v>
      </c>
      <c r="D44" s="70">
        <v>-3</v>
      </c>
      <c r="E44" s="71">
        <v>-2</v>
      </c>
      <c r="F44" s="71">
        <v>-1</v>
      </c>
      <c r="G44" s="71">
        <v>0</v>
      </c>
      <c r="H44" s="71">
        <v>1</v>
      </c>
      <c r="I44" s="71">
        <v>2</v>
      </c>
      <c r="J44" s="72">
        <v>3</v>
      </c>
      <c r="K44" s="35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</row>
    <row r="45" spans="1:58" ht="19.5" thickBot="1" x14ac:dyDescent="0.35">
      <c r="A45" s="64"/>
      <c r="B45" s="66"/>
      <c r="C45" s="66"/>
      <c r="D45" s="67">
        <f>+J43</f>
        <v>0.95830444114247992</v>
      </c>
      <c r="E45" s="68">
        <f>+I43</f>
        <v>1.094931484233119</v>
      </c>
      <c r="F45" s="68">
        <f>+H43</f>
        <v>1.2315585273237577</v>
      </c>
      <c r="G45" s="68">
        <f>+G43</f>
        <v>1.5357644048208687</v>
      </c>
      <c r="H45" s="68">
        <f>+F43</f>
        <v>1.8623576027736508</v>
      </c>
      <c r="I45" s="68">
        <f>+E43</f>
        <v>2.4631624566617139</v>
      </c>
      <c r="J45" s="69">
        <f>+D43</f>
        <v>3.0639219085355793</v>
      </c>
    </row>
    <row r="47" spans="1:58" ht="59.25" customHeight="1" x14ac:dyDescent="0.3">
      <c r="A47" s="94" t="s">
        <v>47</v>
      </c>
      <c r="B47" s="94"/>
      <c r="C47" s="94"/>
      <c r="D47" s="94"/>
      <c r="E47" s="94"/>
      <c r="F47" s="94"/>
      <c r="G47" s="94"/>
      <c r="H47" s="94"/>
      <c r="I47" s="94"/>
      <c r="J47" s="94"/>
    </row>
    <row r="49" spans="1:10" ht="39.75" customHeight="1" x14ac:dyDescent="0.3">
      <c r="A49" s="94" t="s">
        <v>46</v>
      </c>
      <c r="B49" s="94"/>
      <c r="C49" s="94"/>
      <c r="D49" s="94"/>
      <c r="E49" s="94"/>
      <c r="F49" s="94"/>
      <c r="G49" s="94"/>
      <c r="H49" s="94"/>
      <c r="I49" s="94"/>
      <c r="J49" s="94"/>
    </row>
    <row r="50" spans="1:10" ht="8.25" customHeight="1" x14ac:dyDescent="0.3">
      <c r="A50" s="40"/>
      <c r="B50" s="40"/>
    </row>
    <row r="51" spans="1:10" ht="36.75" customHeight="1" x14ac:dyDescent="0.3">
      <c r="A51" s="94" t="s">
        <v>44</v>
      </c>
      <c r="B51" s="94"/>
      <c r="C51" s="94"/>
      <c r="D51" s="94"/>
      <c r="E51" s="94"/>
      <c r="F51" s="94"/>
      <c r="G51" s="94"/>
      <c r="H51" s="94"/>
      <c r="I51" s="94"/>
      <c r="J51" s="94"/>
    </row>
    <row r="52" spans="1:10" ht="6.75" customHeight="1" x14ac:dyDescent="0.3">
      <c r="A52" s="39"/>
      <c r="B52" s="39"/>
      <c r="C52" s="39"/>
      <c r="D52" s="39"/>
      <c r="E52" s="39"/>
      <c r="F52" s="39"/>
      <c r="G52" s="39"/>
      <c r="H52" s="39"/>
      <c r="I52" s="39"/>
      <c r="J52" s="39"/>
    </row>
    <row r="53" spans="1:10" ht="37.5" customHeight="1" x14ac:dyDescent="0.3">
      <c r="A53" s="94"/>
      <c r="B53" s="94"/>
      <c r="C53" s="94"/>
      <c r="D53" s="94"/>
      <c r="E53" s="94"/>
      <c r="F53" s="94"/>
      <c r="G53" s="94"/>
      <c r="H53" s="94"/>
      <c r="I53" s="94"/>
      <c r="J53" s="94"/>
    </row>
  </sheetData>
  <mergeCells count="4">
    <mergeCell ref="A47:J47"/>
    <mergeCell ref="A49:J49"/>
    <mergeCell ref="A51:J51"/>
    <mergeCell ref="A53:J53"/>
  </mergeCells>
  <pageMargins left="0.7" right="0.7" top="0.34" bottom="0.41" header="0.21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8"/>
  <sheetViews>
    <sheetView workbookViewId="0"/>
  </sheetViews>
  <sheetFormatPr defaultRowHeight="13.5" x14ac:dyDescent="0.25"/>
  <cols>
    <col min="1" max="6" width="2.625" customWidth="1"/>
    <col min="7" max="7" width="25.375" bestFit="1" customWidth="1"/>
    <col min="8" max="8" width="4.125" customWidth="1"/>
    <col min="9" max="9" width="21.75" customWidth="1"/>
  </cols>
  <sheetData>
    <row r="1" spans="1:9" ht="19.5" x14ac:dyDescent="0.35">
      <c r="A1" s="91" t="s">
        <v>261</v>
      </c>
      <c r="B1" s="92"/>
      <c r="C1" s="92"/>
      <c r="D1" s="92"/>
      <c r="E1" s="92"/>
      <c r="F1" s="92"/>
    </row>
    <row r="2" spans="1:9" ht="15.75" x14ac:dyDescent="0.25">
      <c r="A2" s="86" t="s">
        <v>77</v>
      </c>
      <c r="I2" s="93" t="s">
        <v>262</v>
      </c>
    </row>
    <row r="3" spans="1:9" ht="15.75" x14ac:dyDescent="0.25">
      <c r="A3" s="86"/>
    </row>
    <row r="4" spans="1:9" x14ac:dyDescent="0.25">
      <c r="A4" s="87"/>
    </row>
    <row r="5" spans="1:9" x14ac:dyDescent="0.25">
      <c r="A5" s="88" t="s">
        <v>78</v>
      </c>
      <c r="B5" s="88"/>
      <c r="C5" s="88"/>
      <c r="D5" s="88"/>
      <c r="E5" s="88"/>
      <c r="F5" s="88"/>
      <c r="G5" s="88" t="s">
        <v>79</v>
      </c>
    </row>
    <row r="6" spans="1:9" x14ac:dyDescent="0.25">
      <c r="A6" s="88"/>
      <c r="B6" s="88"/>
      <c r="C6" s="88"/>
      <c r="D6" s="88"/>
      <c r="E6" s="88"/>
      <c r="F6" s="89"/>
      <c r="G6" s="89"/>
    </row>
    <row r="7" spans="1:9" x14ac:dyDescent="0.25">
      <c r="A7" s="88"/>
      <c r="B7" s="88" t="s">
        <v>80</v>
      </c>
      <c r="C7" s="88"/>
      <c r="D7" s="88"/>
      <c r="E7" s="88"/>
      <c r="F7" s="89"/>
      <c r="G7" s="89"/>
    </row>
    <row r="8" spans="1:9" x14ac:dyDescent="0.25">
      <c r="A8" s="88"/>
      <c r="B8" s="88"/>
      <c r="C8" s="88" t="s">
        <v>81</v>
      </c>
      <c r="D8" s="88"/>
      <c r="E8" s="88"/>
      <c r="F8" s="89"/>
      <c r="G8" s="89"/>
    </row>
    <row r="9" spans="1:9" x14ac:dyDescent="0.25">
      <c r="A9" s="88"/>
      <c r="B9" s="88"/>
      <c r="C9" s="88"/>
      <c r="D9" s="88"/>
      <c r="E9" s="88"/>
      <c r="F9" s="89"/>
      <c r="G9" s="89" t="s">
        <v>82</v>
      </c>
    </row>
    <row r="10" spans="1:9" x14ac:dyDescent="0.25">
      <c r="A10" s="88"/>
      <c r="B10" s="88"/>
      <c r="C10" s="88"/>
      <c r="D10" s="88"/>
      <c r="E10" s="88"/>
      <c r="F10" s="89"/>
      <c r="G10" s="89" t="s">
        <v>83</v>
      </c>
    </row>
    <row r="11" spans="1:9" x14ac:dyDescent="0.25">
      <c r="A11" s="88"/>
      <c r="B11" s="88"/>
      <c r="C11" s="88"/>
      <c r="D11" s="88"/>
      <c r="E11" s="88"/>
      <c r="F11" s="89"/>
      <c r="G11" s="89" t="s">
        <v>84</v>
      </c>
    </row>
    <row r="12" spans="1:9" x14ac:dyDescent="0.25">
      <c r="A12" s="88"/>
      <c r="B12" s="88"/>
      <c r="C12" s="88" t="s">
        <v>85</v>
      </c>
      <c r="D12" s="88"/>
      <c r="E12" s="88"/>
      <c r="F12" s="89"/>
      <c r="G12" s="89"/>
    </row>
    <row r="13" spans="1:9" x14ac:dyDescent="0.25">
      <c r="A13" s="88"/>
      <c r="B13" s="88"/>
      <c r="C13" s="88"/>
      <c r="D13" s="88"/>
      <c r="E13" s="88"/>
      <c r="F13" s="89"/>
      <c r="G13" s="89" t="s">
        <v>85</v>
      </c>
    </row>
    <row r="14" spans="1:9" x14ac:dyDescent="0.25">
      <c r="A14" s="88"/>
      <c r="B14" s="88"/>
      <c r="C14" s="88" t="s">
        <v>86</v>
      </c>
      <c r="D14" s="88"/>
      <c r="E14" s="88"/>
      <c r="F14" s="89"/>
      <c r="G14" s="89"/>
    </row>
    <row r="15" spans="1:9" x14ac:dyDescent="0.25">
      <c r="A15" s="88"/>
      <c r="B15" s="88"/>
      <c r="C15" s="88"/>
      <c r="D15" s="88" t="s">
        <v>87</v>
      </c>
      <c r="E15" s="88"/>
      <c r="F15" s="89"/>
      <c r="G15" s="89"/>
    </row>
    <row r="16" spans="1:9" x14ac:dyDescent="0.25">
      <c r="A16" s="88"/>
      <c r="B16" s="88"/>
      <c r="C16" s="88"/>
      <c r="D16" s="88"/>
      <c r="E16" s="88"/>
      <c r="F16" s="89"/>
      <c r="G16" s="89" t="s">
        <v>4</v>
      </c>
    </row>
    <row r="17" spans="1:7" x14ac:dyDescent="0.25">
      <c r="A17" s="88"/>
      <c r="B17" s="88"/>
      <c r="C17" s="88"/>
      <c r="D17" s="88" t="s">
        <v>88</v>
      </c>
      <c r="E17" s="88"/>
      <c r="F17" s="89"/>
      <c r="G17" s="89"/>
    </row>
    <row r="18" spans="1:7" x14ac:dyDescent="0.25">
      <c r="A18" s="88"/>
      <c r="B18" s="88"/>
      <c r="C18" s="88"/>
      <c r="D18" s="88"/>
      <c r="E18" s="88"/>
      <c r="F18" s="89"/>
      <c r="G18" s="89" t="s">
        <v>5</v>
      </c>
    </row>
    <row r="19" spans="1:7" x14ac:dyDescent="0.25">
      <c r="A19" s="88"/>
      <c r="B19" s="88"/>
      <c r="C19" s="88"/>
      <c r="D19" s="88" t="s">
        <v>89</v>
      </c>
      <c r="E19" s="88"/>
      <c r="F19" s="89"/>
      <c r="G19" s="89"/>
    </row>
    <row r="20" spans="1:7" x14ac:dyDescent="0.25">
      <c r="A20" s="88"/>
      <c r="B20" s="88"/>
      <c r="C20" s="88"/>
      <c r="D20" s="88"/>
      <c r="E20" s="88"/>
      <c r="F20" s="89"/>
      <c r="G20" s="89" t="s">
        <v>90</v>
      </c>
    </row>
    <row r="21" spans="1:7" x14ac:dyDescent="0.25">
      <c r="A21" s="88"/>
      <c r="B21" s="88"/>
      <c r="C21" s="88"/>
      <c r="D21" s="88"/>
      <c r="E21" s="88"/>
      <c r="F21" s="89"/>
      <c r="G21" s="89" t="s">
        <v>91</v>
      </c>
    </row>
    <row r="22" spans="1:7" x14ac:dyDescent="0.25">
      <c r="A22" s="88"/>
      <c r="B22" s="88"/>
      <c r="C22" s="88"/>
      <c r="D22" s="88" t="s">
        <v>92</v>
      </c>
      <c r="E22" s="88"/>
      <c r="F22" s="89"/>
      <c r="G22" s="89"/>
    </row>
    <row r="23" spans="1:7" x14ac:dyDescent="0.25">
      <c r="A23" s="88"/>
      <c r="B23" s="88"/>
      <c r="C23" s="88"/>
      <c r="D23" s="88"/>
      <c r="E23" s="88"/>
      <c r="F23" s="89"/>
      <c r="G23" s="89" t="s">
        <v>6</v>
      </c>
    </row>
    <row r="24" spans="1:7" x14ac:dyDescent="0.25">
      <c r="A24" s="88"/>
      <c r="B24" s="88"/>
      <c r="C24" s="88"/>
      <c r="D24" s="88" t="s">
        <v>93</v>
      </c>
      <c r="E24" s="88"/>
      <c r="F24" s="89"/>
      <c r="G24" s="89"/>
    </row>
    <row r="25" spans="1:7" x14ac:dyDescent="0.25">
      <c r="A25" s="88"/>
      <c r="B25" s="88"/>
      <c r="C25" s="88"/>
      <c r="D25" s="88" t="s">
        <v>94</v>
      </c>
      <c r="E25" s="88"/>
      <c r="F25" s="89"/>
      <c r="G25" s="89"/>
    </row>
    <row r="26" spans="1:7" x14ac:dyDescent="0.25">
      <c r="A26" s="88"/>
      <c r="B26" s="88"/>
      <c r="C26" s="88"/>
      <c r="D26" s="88"/>
      <c r="E26" s="88"/>
      <c r="F26" s="89"/>
      <c r="G26" s="89" t="s">
        <v>94</v>
      </c>
    </row>
    <row r="27" spans="1:7" x14ac:dyDescent="0.25">
      <c r="A27" s="88"/>
      <c r="B27" s="88"/>
      <c r="C27" s="88"/>
      <c r="D27" s="88" t="s">
        <v>95</v>
      </c>
      <c r="E27" s="88"/>
      <c r="F27" s="89"/>
      <c r="G27" s="89"/>
    </row>
    <row r="28" spans="1:7" x14ac:dyDescent="0.25">
      <c r="A28" s="88"/>
      <c r="B28" s="88"/>
      <c r="C28" s="88"/>
      <c r="D28" s="88" t="s">
        <v>96</v>
      </c>
      <c r="E28" s="88"/>
      <c r="F28" s="89"/>
      <c r="G28" s="89"/>
    </row>
    <row r="29" spans="1:7" x14ac:dyDescent="0.25">
      <c r="A29" s="88"/>
      <c r="B29" s="88"/>
      <c r="C29" s="88"/>
      <c r="D29" s="88"/>
      <c r="E29" s="88"/>
      <c r="F29" s="89"/>
      <c r="G29" s="89" t="s">
        <v>97</v>
      </c>
    </row>
    <row r="30" spans="1:7" x14ac:dyDescent="0.25">
      <c r="A30" s="88"/>
      <c r="B30" s="88"/>
      <c r="C30" s="88" t="s">
        <v>0</v>
      </c>
      <c r="D30" s="88"/>
      <c r="E30" s="88"/>
      <c r="F30" s="89"/>
      <c r="G30" s="89"/>
    </row>
    <row r="31" spans="1:7" x14ac:dyDescent="0.25">
      <c r="A31" s="88"/>
      <c r="B31" s="88"/>
      <c r="C31" s="88"/>
      <c r="D31" s="88" t="s">
        <v>98</v>
      </c>
      <c r="E31" s="88"/>
      <c r="F31" s="89"/>
      <c r="G31" s="89"/>
    </row>
    <row r="32" spans="1:7" x14ac:dyDescent="0.25">
      <c r="A32" s="88"/>
      <c r="B32" s="88"/>
      <c r="C32" s="88"/>
      <c r="D32" s="88"/>
      <c r="E32" s="88"/>
      <c r="F32" s="89"/>
      <c r="G32" s="89" t="s">
        <v>99</v>
      </c>
    </row>
    <row r="33" spans="1:7" x14ac:dyDescent="0.25">
      <c r="A33" s="88"/>
      <c r="B33" s="88"/>
      <c r="C33" s="88"/>
      <c r="D33" s="88"/>
      <c r="E33" s="88"/>
      <c r="F33" s="89"/>
      <c r="G33" s="89" t="s">
        <v>100</v>
      </c>
    </row>
    <row r="34" spans="1:7" x14ac:dyDescent="0.25">
      <c r="A34" s="88"/>
      <c r="B34" s="88"/>
      <c r="C34" s="88"/>
      <c r="D34" s="88"/>
      <c r="E34" s="88"/>
      <c r="F34" s="89"/>
      <c r="G34" s="89" t="s">
        <v>101</v>
      </c>
    </row>
    <row r="35" spans="1:7" x14ac:dyDescent="0.25">
      <c r="A35" s="88"/>
      <c r="B35" s="88"/>
      <c r="C35" s="88"/>
      <c r="D35" s="88" t="s">
        <v>102</v>
      </c>
      <c r="E35" s="88"/>
      <c r="F35" s="89"/>
      <c r="G35" s="89"/>
    </row>
    <row r="36" spans="1:7" x14ac:dyDescent="0.25">
      <c r="A36" s="88"/>
      <c r="B36" s="88"/>
      <c r="C36" s="88"/>
      <c r="D36" s="88"/>
      <c r="E36" s="88" t="s">
        <v>98</v>
      </c>
      <c r="F36" s="89"/>
      <c r="G36" s="89"/>
    </row>
    <row r="37" spans="1:7" x14ac:dyDescent="0.25">
      <c r="A37" s="88"/>
      <c r="B37" s="88"/>
      <c r="C37" s="88"/>
      <c r="D37" s="88"/>
      <c r="E37" s="88"/>
      <c r="F37" s="89"/>
      <c r="G37" s="89" t="s">
        <v>103</v>
      </c>
    </row>
    <row r="38" spans="1:7" x14ac:dyDescent="0.25">
      <c r="A38" s="88"/>
      <c r="B38" s="88"/>
      <c r="C38" s="88"/>
      <c r="D38" s="88"/>
      <c r="E38" s="88"/>
      <c r="F38" s="89"/>
      <c r="G38" s="89" t="s">
        <v>104</v>
      </c>
    </row>
    <row r="39" spans="1:7" x14ac:dyDescent="0.25">
      <c r="A39" s="88"/>
      <c r="B39" s="88"/>
      <c r="C39" s="88"/>
      <c r="D39" s="88"/>
      <c r="E39" s="88"/>
      <c r="F39" s="89"/>
      <c r="G39" s="89" t="s">
        <v>105</v>
      </c>
    </row>
    <row r="40" spans="1:7" x14ac:dyDescent="0.25">
      <c r="A40" s="88"/>
      <c r="B40" s="88"/>
      <c r="C40" s="88"/>
      <c r="D40" s="88"/>
      <c r="E40" s="88" t="s">
        <v>106</v>
      </c>
      <c r="F40" s="89"/>
      <c r="G40" s="89"/>
    </row>
    <row r="41" spans="1:7" x14ac:dyDescent="0.25">
      <c r="A41" s="88"/>
      <c r="B41" s="88"/>
      <c r="C41" s="88"/>
      <c r="D41" s="88"/>
      <c r="E41" s="88"/>
      <c r="F41" s="89"/>
      <c r="G41" s="89" t="s">
        <v>107</v>
      </c>
    </row>
    <row r="42" spans="1:7" x14ac:dyDescent="0.25">
      <c r="A42" s="88"/>
      <c r="B42" s="88"/>
      <c r="C42" s="88"/>
      <c r="D42" s="88"/>
      <c r="E42" s="88"/>
      <c r="F42" s="89"/>
      <c r="G42" s="89" t="s">
        <v>108</v>
      </c>
    </row>
    <row r="43" spans="1:7" x14ac:dyDescent="0.25">
      <c r="A43" s="88"/>
      <c r="B43" s="88"/>
      <c r="C43" s="88"/>
      <c r="D43" s="88"/>
      <c r="E43" s="88"/>
      <c r="F43" s="89"/>
      <c r="G43" s="89" t="s">
        <v>109</v>
      </c>
    </row>
    <row r="44" spans="1:7" x14ac:dyDescent="0.25">
      <c r="A44" s="88"/>
      <c r="B44" s="88"/>
      <c r="C44" s="88"/>
      <c r="D44" s="88"/>
      <c r="E44" s="88"/>
      <c r="F44" s="89"/>
      <c r="G44" s="89" t="s">
        <v>1</v>
      </c>
    </row>
    <row r="45" spans="1:7" x14ac:dyDescent="0.25">
      <c r="A45" s="88"/>
      <c r="B45" s="88"/>
      <c r="C45" s="88"/>
      <c r="D45" s="88"/>
      <c r="E45" s="88"/>
      <c r="F45" s="89"/>
      <c r="G45" s="89" t="s">
        <v>110</v>
      </c>
    </row>
    <row r="46" spans="1:7" x14ac:dyDescent="0.25">
      <c r="A46" s="88"/>
      <c r="B46" s="88"/>
      <c r="C46" s="88"/>
      <c r="D46" s="88" t="s">
        <v>111</v>
      </c>
      <c r="E46" s="88"/>
      <c r="F46" s="89"/>
      <c r="G46" s="89"/>
    </row>
    <row r="47" spans="1:7" x14ac:dyDescent="0.25">
      <c r="A47" s="88"/>
      <c r="B47" s="88"/>
      <c r="C47" s="88"/>
      <c r="D47" s="88"/>
      <c r="E47" s="88"/>
      <c r="F47" s="89"/>
      <c r="G47" s="89" t="s">
        <v>112</v>
      </c>
    </row>
    <row r="48" spans="1:7" x14ac:dyDescent="0.25">
      <c r="A48" s="88"/>
      <c r="B48" s="88"/>
      <c r="C48" s="88"/>
      <c r="D48" s="88"/>
      <c r="E48" s="88"/>
      <c r="F48" s="89"/>
      <c r="G48" s="89" t="s">
        <v>113</v>
      </c>
    </row>
    <row r="49" spans="1:7" x14ac:dyDescent="0.25">
      <c r="A49" s="88"/>
      <c r="B49" s="88"/>
      <c r="C49" s="88"/>
      <c r="D49" s="88" t="s">
        <v>114</v>
      </c>
      <c r="E49" s="88"/>
      <c r="F49" s="89"/>
      <c r="G49" s="89"/>
    </row>
    <row r="50" spans="1:7" x14ac:dyDescent="0.25">
      <c r="A50" s="88"/>
      <c r="B50" s="88"/>
      <c r="C50" s="88"/>
      <c r="D50" s="88"/>
      <c r="E50" s="88"/>
      <c r="F50" s="89"/>
      <c r="G50" s="89" t="s">
        <v>2</v>
      </c>
    </row>
    <row r="51" spans="1:7" x14ac:dyDescent="0.25">
      <c r="A51" s="88"/>
      <c r="B51" s="88"/>
      <c r="C51" s="88"/>
      <c r="D51" s="88"/>
      <c r="E51" s="88"/>
      <c r="F51" s="89"/>
      <c r="G51" s="89" t="s">
        <v>115</v>
      </c>
    </row>
    <row r="52" spans="1:7" x14ac:dyDescent="0.25">
      <c r="A52" s="88"/>
      <c r="B52" s="88"/>
      <c r="C52" s="88"/>
      <c r="D52" s="88"/>
      <c r="E52" s="88"/>
      <c r="F52" s="89"/>
      <c r="G52" s="89" t="s">
        <v>116</v>
      </c>
    </row>
    <row r="53" spans="1:7" x14ac:dyDescent="0.25">
      <c r="A53" s="88"/>
      <c r="B53" s="88"/>
      <c r="C53" s="88"/>
      <c r="D53" s="88"/>
      <c r="E53" s="88"/>
      <c r="F53" s="89"/>
      <c r="G53" s="89" t="s">
        <v>117</v>
      </c>
    </row>
    <row r="54" spans="1:7" x14ac:dyDescent="0.25">
      <c r="A54" s="88"/>
      <c r="B54" s="88"/>
      <c r="C54" s="88"/>
      <c r="D54" s="88" t="s">
        <v>118</v>
      </c>
      <c r="E54" s="88"/>
      <c r="F54" s="89"/>
      <c r="G54" s="89"/>
    </row>
    <row r="55" spans="1:7" x14ac:dyDescent="0.25">
      <c r="A55" s="88"/>
      <c r="B55" s="88"/>
      <c r="C55" s="88"/>
      <c r="D55" s="88"/>
      <c r="E55" s="88"/>
      <c r="F55" s="89"/>
      <c r="G55" s="89" t="s">
        <v>119</v>
      </c>
    </row>
    <row r="56" spans="1:7" x14ac:dyDescent="0.25">
      <c r="A56" s="88"/>
      <c r="B56" s="88"/>
      <c r="C56" s="88"/>
      <c r="D56" s="88"/>
      <c r="E56" s="88"/>
      <c r="F56" s="89"/>
      <c r="G56" s="89" t="s">
        <v>120</v>
      </c>
    </row>
    <row r="57" spans="1:7" x14ac:dyDescent="0.25">
      <c r="A57" s="88"/>
      <c r="B57" s="88"/>
      <c r="C57" s="88" t="s">
        <v>121</v>
      </c>
      <c r="D57" s="88"/>
      <c r="E57" s="88"/>
      <c r="F57" s="89"/>
      <c r="G57" s="89"/>
    </row>
    <row r="58" spans="1:7" x14ac:dyDescent="0.25">
      <c r="A58" s="88"/>
      <c r="B58" s="88"/>
      <c r="C58" s="88"/>
      <c r="D58" s="88"/>
      <c r="E58" s="88"/>
      <c r="F58" s="89"/>
      <c r="G58" s="89" t="s">
        <v>122</v>
      </c>
    </row>
    <row r="59" spans="1:7" x14ac:dyDescent="0.25">
      <c r="A59" s="88"/>
      <c r="B59" s="88"/>
      <c r="C59" s="88" t="s">
        <v>123</v>
      </c>
      <c r="D59" s="88"/>
      <c r="E59" s="88"/>
      <c r="F59" s="89"/>
      <c r="G59" s="89"/>
    </row>
    <row r="60" spans="1:7" x14ac:dyDescent="0.25">
      <c r="A60" s="88"/>
      <c r="B60" s="88"/>
      <c r="C60" s="88"/>
      <c r="D60" s="88"/>
      <c r="E60" s="88"/>
      <c r="F60" s="89"/>
      <c r="G60" s="89" t="s">
        <v>123</v>
      </c>
    </row>
    <row r="61" spans="1:7" x14ac:dyDescent="0.25">
      <c r="A61" s="88"/>
      <c r="B61" s="88"/>
      <c r="C61" s="88" t="s">
        <v>124</v>
      </c>
      <c r="D61" s="88"/>
      <c r="E61" s="88"/>
      <c r="F61" s="89"/>
      <c r="G61" s="89"/>
    </row>
    <row r="62" spans="1:7" x14ac:dyDescent="0.25">
      <c r="A62" s="88"/>
      <c r="B62" s="88"/>
      <c r="C62" s="88"/>
      <c r="D62" s="88"/>
      <c r="E62" s="88"/>
      <c r="F62" s="89"/>
      <c r="G62" s="89" t="s">
        <v>124</v>
      </c>
    </row>
    <row r="63" spans="1:7" x14ac:dyDescent="0.25">
      <c r="A63" s="88"/>
      <c r="B63" s="88"/>
      <c r="C63" s="88" t="s">
        <v>125</v>
      </c>
      <c r="D63" s="88"/>
      <c r="E63" s="88"/>
      <c r="F63" s="89"/>
      <c r="G63" s="89"/>
    </row>
    <row r="64" spans="1:7" x14ac:dyDescent="0.25">
      <c r="A64" s="88"/>
      <c r="B64" s="88"/>
      <c r="C64" s="88"/>
      <c r="D64" s="88"/>
      <c r="E64" s="88"/>
      <c r="F64" s="89"/>
      <c r="G64" s="89" t="s">
        <v>125</v>
      </c>
    </row>
    <row r="65" spans="1:7" x14ac:dyDescent="0.25">
      <c r="A65" s="88"/>
      <c r="B65" s="88"/>
      <c r="C65" s="88" t="s">
        <v>126</v>
      </c>
      <c r="D65" s="88"/>
      <c r="E65" s="88"/>
      <c r="F65" s="89"/>
      <c r="G65" s="89"/>
    </row>
    <row r="66" spans="1:7" x14ac:dyDescent="0.25">
      <c r="A66" s="88"/>
      <c r="B66" s="88"/>
      <c r="C66" s="88"/>
      <c r="D66" s="88"/>
      <c r="E66" s="88"/>
      <c r="F66" s="89"/>
      <c r="G66" s="89" t="s">
        <v>127</v>
      </c>
    </row>
    <row r="67" spans="1:7" x14ac:dyDescent="0.25">
      <c r="A67" s="88"/>
      <c r="B67" s="88"/>
      <c r="C67" s="88" t="s">
        <v>128</v>
      </c>
      <c r="D67" s="88"/>
      <c r="E67" s="88"/>
      <c r="F67" s="89"/>
      <c r="G67" s="89"/>
    </row>
    <row r="68" spans="1:7" x14ac:dyDescent="0.25">
      <c r="A68" s="88"/>
      <c r="B68" s="88"/>
      <c r="C68" s="88"/>
      <c r="D68" s="88"/>
      <c r="E68" s="88"/>
      <c r="F68" s="89"/>
      <c r="G68" s="89" t="s">
        <v>128</v>
      </c>
    </row>
    <row r="69" spans="1:7" x14ac:dyDescent="0.25">
      <c r="A69" s="88"/>
      <c r="B69" s="88"/>
      <c r="C69" s="88" t="s">
        <v>129</v>
      </c>
      <c r="D69" s="88"/>
      <c r="E69" s="88"/>
      <c r="F69" s="89"/>
      <c r="G69" s="89"/>
    </row>
    <row r="70" spans="1:7" x14ac:dyDescent="0.25">
      <c r="A70" s="88"/>
      <c r="B70" s="88"/>
      <c r="C70" s="88"/>
      <c r="D70" s="88"/>
      <c r="E70" s="88"/>
      <c r="F70" s="89"/>
      <c r="G70" s="89" t="s">
        <v>130</v>
      </c>
    </row>
    <row r="71" spans="1:7" x14ac:dyDescent="0.25">
      <c r="A71" s="88"/>
      <c r="B71" s="88"/>
      <c r="C71" s="88"/>
      <c r="D71" s="88"/>
      <c r="E71" s="88"/>
      <c r="F71" s="89"/>
      <c r="G71" s="89" t="s">
        <v>129</v>
      </c>
    </row>
    <row r="72" spans="1:7" x14ac:dyDescent="0.25">
      <c r="A72" s="88"/>
      <c r="B72" s="88" t="s">
        <v>131</v>
      </c>
      <c r="C72" s="88"/>
      <c r="D72" s="88"/>
      <c r="E72" s="88"/>
      <c r="F72" s="89"/>
      <c r="G72" s="89"/>
    </row>
    <row r="73" spans="1:7" x14ac:dyDescent="0.25">
      <c r="A73" s="88"/>
      <c r="B73" s="88"/>
      <c r="C73" s="88" t="s">
        <v>132</v>
      </c>
      <c r="D73" s="88"/>
      <c r="E73" s="88"/>
      <c r="F73" s="89"/>
      <c r="G73" s="89"/>
    </row>
    <row r="74" spans="1:7" x14ac:dyDescent="0.25">
      <c r="A74" s="88"/>
      <c r="B74" s="88"/>
      <c r="C74" s="88"/>
      <c r="D74" s="88"/>
      <c r="E74" s="88"/>
      <c r="F74" s="89"/>
      <c r="G74" s="89" t="s">
        <v>132</v>
      </c>
    </row>
    <row r="75" spans="1:7" x14ac:dyDescent="0.25">
      <c r="A75" s="88"/>
      <c r="B75" s="88"/>
      <c r="C75" s="88"/>
      <c r="D75" s="88"/>
      <c r="E75" s="88"/>
      <c r="F75" s="89"/>
      <c r="G75" s="89" t="s">
        <v>133</v>
      </c>
    </row>
    <row r="76" spans="1:7" x14ac:dyDescent="0.25">
      <c r="A76" s="88"/>
      <c r="B76" s="88"/>
      <c r="C76" s="88" t="s">
        <v>134</v>
      </c>
      <c r="D76" s="88"/>
      <c r="E76" s="88"/>
      <c r="F76" s="89"/>
      <c r="G76" s="89"/>
    </row>
    <row r="77" spans="1:7" x14ac:dyDescent="0.25">
      <c r="A77" s="88"/>
      <c r="B77" s="88"/>
      <c r="C77" s="88"/>
      <c r="D77" s="88" t="s">
        <v>135</v>
      </c>
      <c r="E77" s="88"/>
      <c r="F77" s="89"/>
      <c r="G77" s="89"/>
    </row>
    <row r="78" spans="1:7" x14ac:dyDescent="0.25">
      <c r="A78" s="88"/>
      <c r="B78" s="88"/>
      <c r="C78" s="88"/>
      <c r="D78" s="88"/>
      <c r="E78" s="88"/>
      <c r="F78" s="89"/>
      <c r="G78" s="89" t="s">
        <v>135</v>
      </c>
    </row>
    <row r="79" spans="1:7" x14ac:dyDescent="0.25">
      <c r="A79" s="88"/>
      <c r="B79" s="88"/>
      <c r="C79" s="88"/>
      <c r="D79" s="88" t="s">
        <v>136</v>
      </c>
      <c r="E79" s="88"/>
      <c r="F79" s="89"/>
      <c r="G79" s="89"/>
    </row>
    <row r="80" spans="1:7" x14ac:dyDescent="0.25">
      <c r="A80" s="88"/>
      <c r="B80" s="88"/>
      <c r="C80" s="88"/>
      <c r="D80" s="88"/>
      <c r="E80" s="88"/>
      <c r="F80" s="89"/>
      <c r="G80" s="89" t="s">
        <v>136</v>
      </c>
    </row>
    <row r="81" spans="1:7" x14ac:dyDescent="0.25">
      <c r="A81" s="88"/>
      <c r="B81" s="88"/>
      <c r="C81" s="88"/>
      <c r="D81" s="88" t="s">
        <v>3</v>
      </c>
      <c r="E81" s="88"/>
      <c r="F81" s="89"/>
      <c r="G81" s="89"/>
    </row>
    <row r="82" spans="1:7" x14ac:dyDescent="0.25">
      <c r="A82" s="88"/>
      <c r="B82" s="88"/>
      <c r="C82" s="88"/>
      <c r="D82" s="88"/>
      <c r="E82" s="88"/>
      <c r="F82" s="89"/>
      <c r="G82" s="89" t="s">
        <v>137</v>
      </c>
    </row>
    <row r="83" spans="1:7" x14ac:dyDescent="0.25">
      <c r="A83" s="88"/>
      <c r="B83" s="88"/>
      <c r="C83" s="88"/>
      <c r="D83" s="88" t="s">
        <v>138</v>
      </c>
      <c r="E83" s="88"/>
      <c r="F83" s="89"/>
      <c r="G83" s="89"/>
    </row>
    <row r="84" spans="1:7" x14ac:dyDescent="0.25">
      <c r="A84" s="88"/>
      <c r="B84" s="88"/>
      <c r="C84" s="88"/>
      <c r="D84" s="88"/>
      <c r="E84" s="88" t="s">
        <v>139</v>
      </c>
      <c r="F84" s="89"/>
      <c r="G84" s="89"/>
    </row>
    <row r="85" spans="1:7" x14ac:dyDescent="0.25">
      <c r="A85" s="88"/>
      <c r="B85" s="88"/>
      <c r="C85" s="88"/>
      <c r="D85" s="88"/>
      <c r="E85" s="88"/>
      <c r="F85" s="89"/>
      <c r="G85" s="89" t="s">
        <v>140</v>
      </c>
    </row>
    <row r="86" spans="1:7" x14ac:dyDescent="0.25">
      <c r="A86" s="88"/>
      <c r="B86" s="88"/>
      <c r="C86" s="88"/>
      <c r="D86" s="88"/>
      <c r="E86" s="88"/>
      <c r="F86" s="89"/>
      <c r="G86" s="89" t="s">
        <v>141</v>
      </c>
    </row>
    <row r="87" spans="1:7" x14ac:dyDescent="0.25">
      <c r="A87" s="88"/>
      <c r="B87" s="88"/>
      <c r="C87" s="88"/>
      <c r="D87" s="88"/>
      <c r="E87" s="88"/>
      <c r="F87" s="89"/>
      <c r="G87" s="89" t="s">
        <v>142</v>
      </c>
    </row>
    <row r="88" spans="1:7" x14ac:dyDescent="0.25">
      <c r="A88" s="88"/>
      <c r="B88" s="88"/>
      <c r="C88" s="88"/>
      <c r="D88" s="88"/>
      <c r="E88" s="88"/>
      <c r="F88" s="89"/>
      <c r="G88" s="89" t="s">
        <v>143</v>
      </c>
    </row>
    <row r="89" spans="1:7" x14ac:dyDescent="0.25">
      <c r="A89" s="88"/>
      <c r="B89" s="88"/>
      <c r="C89" s="88"/>
      <c r="D89" s="88"/>
      <c r="E89" s="88"/>
      <c r="F89" s="89"/>
      <c r="G89" s="89" t="s">
        <v>144</v>
      </c>
    </row>
    <row r="90" spans="1:7" x14ac:dyDescent="0.25">
      <c r="A90" s="88"/>
      <c r="B90" s="88"/>
      <c r="C90" s="88"/>
      <c r="D90" s="88"/>
      <c r="E90" s="88"/>
      <c r="F90" s="89"/>
      <c r="G90" s="89" t="s">
        <v>145</v>
      </c>
    </row>
    <row r="91" spans="1:7" x14ac:dyDescent="0.25">
      <c r="A91" s="88"/>
      <c r="B91" s="88"/>
      <c r="C91" s="88"/>
      <c r="D91" s="88"/>
      <c r="E91" s="88" t="s">
        <v>146</v>
      </c>
      <c r="F91" s="89"/>
      <c r="G91" s="89"/>
    </row>
    <row r="92" spans="1:7" x14ac:dyDescent="0.25">
      <c r="A92" s="88"/>
      <c r="B92" s="88"/>
      <c r="C92" s="88"/>
      <c r="D92" s="88"/>
      <c r="E92" s="88"/>
      <c r="F92" s="89"/>
      <c r="G92" s="89" t="s">
        <v>147</v>
      </c>
    </row>
    <row r="93" spans="1:7" x14ac:dyDescent="0.25">
      <c r="A93" s="88"/>
      <c r="B93" s="88"/>
      <c r="C93" s="88"/>
      <c r="D93" s="88"/>
      <c r="E93" s="88"/>
      <c r="F93" s="89"/>
      <c r="G93" s="89" t="s">
        <v>148</v>
      </c>
    </row>
    <row r="94" spans="1:7" x14ac:dyDescent="0.25">
      <c r="A94" s="88"/>
      <c r="B94" s="88"/>
      <c r="C94" s="88"/>
      <c r="D94" s="88"/>
      <c r="E94" s="88"/>
      <c r="F94" s="89"/>
      <c r="G94" s="89" t="s">
        <v>149</v>
      </c>
    </row>
    <row r="95" spans="1:7" x14ac:dyDescent="0.25">
      <c r="A95" s="88"/>
      <c r="B95" s="88"/>
      <c r="C95" s="88"/>
      <c r="D95" s="88"/>
      <c r="E95" s="88"/>
      <c r="F95" s="89"/>
      <c r="G95" s="89" t="s">
        <v>150</v>
      </c>
    </row>
    <row r="96" spans="1:7" x14ac:dyDescent="0.25">
      <c r="A96" s="88"/>
      <c r="B96" s="88"/>
      <c r="C96" s="88"/>
      <c r="D96" s="88"/>
      <c r="E96" s="88"/>
      <c r="F96" s="89"/>
      <c r="G96" s="89" t="s">
        <v>151</v>
      </c>
    </row>
    <row r="97" spans="1:7" x14ac:dyDescent="0.25">
      <c r="A97" s="88"/>
      <c r="B97" s="88"/>
      <c r="C97" s="88"/>
      <c r="D97" s="88"/>
      <c r="E97" s="88"/>
      <c r="F97" s="89"/>
      <c r="G97" s="89" t="s">
        <v>152</v>
      </c>
    </row>
    <row r="98" spans="1:7" x14ac:dyDescent="0.25">
      <c r="A98" s="88"/>
      <c r="B98" s="88"/>
      <c r="C98" s="88"/>
      <c r="D98" s="88"/>
      <c r="E98" s="88" t="s">
        <v>153</v>
      </c>
      <c r="F98" s="89"/>
      <c r="G98" s="89"/>
    </row>
    <row r="99" spans="1:7" x14ac:dyDescent="0.25">
      <c r="A99" s="88"/>
      <c r="B99" s="88"/>
      <c r="C99" s="88"/>
      <c r="D99" s="88"/>
      <c r="E99" s="88"/>
      <c r="F99" s="89"/>
      <c r="G99" s="89" t="s">
        <v>154</v>
      </c>
    </row>
    <row r="100" spans="1:7" x14ac:dyDescent="0.25">
      <c r="A100" s="88"/>
      <c r="B100" s="88"/>
      <c r="C100" s="88"/>
      <c r="D100" s="88"/>
      <c r="E100" s="88"/>
      <c r="F100" s="89"/>
      <c r="G100" s="89" t="s">
        <v>155</v>
      </c>
    </row>
    <row r="101" spans="1:7" x14ac:dyDescent="0.25">
      <c r="A101" s="88"/>
      <c r="B101" s="88"/>
      <c r="C101" s="88"/>
      <c r="D101" s="88"/>
      <c r="E101" s="88"/>
      <c r="F101" s="89"/>
      <c r="G101" s="89" t="s">
        <v>156</v>
      </c>
    </row>
    <row r="102" spans="1:7" x14ac:dyDescent="0.25">
      <c r="A102" s="88"/>
      <c r="B102" s="88"/>
      <c r="C102" s="88"/>
      <c r="D102" s="88"/>
      <c r="E102" s="88"/>
      <c r="F102" s="89"/>
      <c r="G102" s="89" t="s">
        <v>157</v>
      </c>
    </row>
    <row r="103" spans="1:7" x14ac:dyDescent="0.25">
      <c r="A103" s="88"/>
      <c r="B103" s="88"/>
      <c r="C103" s="88"/>
      <c r="D103" s="88"/>
      <c r="E103" s="88"/>
      <c r="F103" s="89"/>
      <c r="G103" s="89" t="s">
        <v>158</v>
      </c>
    </row>
    <row r="104" spans="1:7" x14ac:dyDescent="0.25">
      <c r="A104" s="88"/>
      <c r="B104" s="88"/>
      <c r="C104" s="88"/>
      <c r="D104" s="88"/>
      <c r="E104" s="88"/>
      <c r="F104" s="89"/>
      <c r="G104" s="89" t="s">
        <v>159</v>
      </c>
    </row>
    <row r="105" spans="1:7" x14ac:dyDescent="0.25">
      <c r="A105" s="88"/>
      <c r="B105" s="88"/>
      <c r="C105" s="88"/>
      <c r="D105" s="88" t="s">
        <v>160</v>
      </c>
      <c r="E105" s="88"/>
      <c r="F105" s="89"/>
      <c r="G105" s="89"/>
    </row>
    <row r="106" spans="1:7" x14ac:dyDescent="0.25">
      <c r="A106" s="88"/>
      <c r="B106" s="88"/>
      <c r="C106" s="88"/>
      <c r="D106" s="88"/>
      <c r="E106" s="88"/>
      <c r="F106" s="89"/>
      <c r="G106" s="89" t="s">
        <v>161</v>
      </c>
    </row>
    <row r="107" spans="1:7" x14ac:dyDescent="0.25">
      <c r="A107" s="88"/>
      <c r="B107" s="88"/>
      <c r="C107" s="88" t="s">
        <v>162</v>
      </c>
      <c r="D107" s="88"/>
      <c r="E107" s="88"/>
      <c r="F107" s="89"/>
      <c r="G107" s="89"/>
    </row>
    <row r="108" spans="1:7" x14ac:dyDescent="0.25">
      <c r="A108" s="88"/>
      <c r="B108" s="88"/>
      <c r="C108" s="88"/>
      <c r="D108" s="88"/>
      <c r="E108" s="88"/>
      <c r="F108" s="89"/>
      <c r="G108" s="89" t="s">
        <v>162</v>
      </c>
    </row>
    <row r="109" spans="1:7" x14ac:dyDescent="0.25">
      <c r="A109" s="88"/>
      <c r="B109" s="88"/>
      <c r="C109" s="88" t="s">
        <v>163</v>
      </c>
      <c r="D109" s="88"/>
      <c r="E109" s="88"/>
      <c r="F109" s="89"/>
      <c r="G109" s="89"/>
    </row>
    <row r="110" spans="1:7" x14ac:dyDescent="0.25">
      <c r="A110" s="88"/>
      <c r="B110" s="88"/>
      <c r="C110" s="88"/>
      <c r="D110" s="88" t="s">
        <v>164</v>
      </c>
      <c r="E110" s="88"/>
      <c r="F110" s="89"/>
      <c r="G110" s="89"/>
    </row>
    <row r="111" spans="1:7" x14ac:dyDescent="0.25">
      <c r="A111" s="88"/>
      <c r="B111" s="88"/>
      <c r="C111" s="88"/>
      <c r="D111" s="88" t="s">
        <v>165</v>
      </c>
      <c r="E111" s="88"/>
      <c r="F111" s="89"/>
      <c r="G111" s="89"/>
    </row>
    <row r="112" spans="1:7" x14ac:dyDescent="0.25">
      <c r="A112" s="88"/>
      <c r="B112" s="88"/>
      <c r="C112" s="88"/>
      <c r="D112" s="88" t="s">
        <v>166</v>
      </c>
      <c r="E112" s="88"/>
      <c r="F112" s="89"/>
      <c r="G112" s="89"/>
    </row>
    <row r="113" spans="1:7" x14ac:dyDescent="0.25">
      <c r="A113" s="88"/>
      <c r="B113" s="88"/>
      <c r="C113" s="88"/>
      <c r="D113" s="88"/>
      <c r="E113" s="88"/>
      <c r="F113" s="89"/>
      <c r="G113" s="89" t="s">
        <v>167</v>
      </c>
    </row>
    <row r="114" spans="1:7" x14ac:dyDescent="0.25">
      <c r="A114" s="88"/>
      <c r="B114" s="88"/>
      <c r="C114" s="88" t="s">
        <v>168</v>
      </c>
      <c r="D114" s="88"/>
      <c r="E114" s="88"/>
      <c r="F114" s="89"/>
      <c r="G114" s="89"/>
    </row>
    <row r="115" spans="1:7" x14ac:dyDescent="0.25">
      <c r="A115" s="88"/>
      <c r="B115" s="88"/>
      <c r="C115" s="88"/>
      <c r="D115" s="88"/>
      <c r="E115" s="88"/>
      <c r="F115" s="89"/>
      <c r="G115" s="89" t="s">
        <v>168</v>
      </c>
    </row>
    <row r="116" spans="1:7" x14ac:dyDescent="0.25">
      <c r="A116" s="88"/>
      <c r="B116" s="88" t="s">
        <v>169</v>
      </c>
      <c r="C116" s="88"/>
      <c r="D116" s="88"/>
      <c r="E116" s="88"/>
      <c r="F116" s="89"/>
      <c r="G116" s="89"/>
    </row>
    <row r="117" spans="1:7" x14ac:dyDescent="0.25">
      <c r="A117" s="88"/>
      <c r="B117" s="88"/>
      <c r="C117" s="88" t="s">
        <v>170</v>
      </c>
      <c r="D117" s="88"/>
      <c r="E117" s="88"/>
      <c r="F117" s="89"/>
      <c r="G117" s="89"/>
    </row>
    <row r="118" spans="1:7" x14ac:dyDescent="0.25">
      <c r="A118" s="88"/>
      <c r="B118" s="88"/>
      <c r="C118" s="88"/>
      <c r="D118" s="88"/>
      <c r="E118" s="88"/>
      <c r="F118" s="89"/>
      <c r="G118" s="89" t="s">
        <v>170</v>
      </c>
    </row>
    <row r="119" spans="1:7" x14ac:dyDescent="0.25">
      <c r="A119" s="88"/>
      <c r="B119" s="88"/>
      <c r="C119" s="88" t="s">
        <v>171</v>
      </c>
      <c r="D119" s="88"/>
      <c r="E119" s="88"/>
      <c r="F119" s="89"/>
      <c r="G119" s="89"/>
    </row>
    <row r="120" spans="1:7" x14ac:dyDescent="0.25">
      <c r="A120" s="88"/>
      <c r="B120" s="88"/>
      <c r="C120" s="88"/>
      <c r="D120" s="88"/>
      <c r="E120" s="88"/>
      <c r="F120" s="89"/>
      <c r="G120" s="89" t="s">
        <v>171</v>
      </c>
    </row>
    <row r="121" spans="1:7" x14ac:dyDescent="0.25">
      <c r="A121" s="88"/>
      <c r="B121" s="88"/>
      <c r="C121" s="88" t="s">
        <v>172</v>
      </c>
      <c r="D121" s="88"/>
      <c r="E121" s="88"/>
      <c r="F121" s="89"/>
      <c r="G121" s="89"/>
    </row>
    <row r="122" spans="1:7" x14ac:dyDescent="0.25">
      <c r="A122" s="88"/>
      <c r="B122" s="88"/>
      <c r="C122" s="88" t="s">
        <v>173</v>
      </c>
      <c r="D122" s="88"/>
      <c r="E122" s="88"/>
      <c r="F122" s="89"/>
      <c r="G122" s="89"/>
    </row>
    <row r="123" spans="1:7" x14ac:dyDescent="0.25">
      <c r="A123" s="88"/>
      <c r="B123" s="88"/>
      <c r="C123" s="88"/>
      <c r="D123" s="88"/>
      <c r="E123" s="88"/>
      <c r="F123" s="89"/>
      <c r="G123" s="89" t="s">
        <v>174</v>
      </c>
    </row>
    <row r="124" spans="1:7" x14ac:dyDescent="0.25">
      <c r="A124" s="88"/>
      <c r="B124" s="88"/>
      <c r="C124" s="88" t="s">
        <v>175</v>
      </c>
      <c r="D124" s="88"/>
      <c r="E124" s="88"/>
      <c r="F124" s="89"/>
      <c r="G124" s="89"/>
    </row>
    <row r="125" spans="1:7" x14ac:dyDescent="0.25">
      <c r="A125" s="88"/>
      <c r="B125" s="88"/>
      <c r="C125" s="88"/>
      <c r="D125" s="88"/>
      <c r="E125" s="88"/>
      <c r="F125" s="89"/>
      <c r="G125" s="89" t="s">
        <v>175</v>
      </c>
    </row>
    <row r="126" spans="1:7" x14ac:dyDescent="0.25">
      <c r="A126" s="88"/>
      <c r="B126" s="88"/>
      <c r="C126" s="88" t="s">
        <v>176</v>
      </c>
      <c r="D126" s="88"/>
      <c r="E126" s="88"/>
      <c r="F126" s="89"/>
      <c r="G126" s="89"/>
    </row>
    <row r="127" spans="1:7" x14ac:dyDescent="0.25">
      <c r="A127" s="88"/>
      <c r="B127" s="88"/>
      <c r="C127" s="88"/>
      <c r="D127" s="88"/>
      <c r="E127" s="88"/>
      <c r="F127" s="89"/>
      <c r="G127" s="89" t="s">
        <v>176</v>
      </c>
    </row>
    <row r="128" spans="1:7" x14ac:dyDescent="0.25">
      <c r="A128" s="88"/>
      <c r="B128" s="88"/>
      <c r="C128" s="88" t="s">
        <v>177</v>
      </c>
      <c r="D128" s="88"/>
      <c r="E128" s="88"/>
      <c r="F128" s="89"/>
      <c r="G128" s="89"/>
    </row>
    <row r="129" spans="1:7" x14ac:dyDescent="0.25">
      <c r="A129" s="88"/>
      <c r="B129" s="88"/>
      <c r="C129" s="88"/>
      <c r="D129" s="88"/>
      <c r="E129" s="88"/>
      <c r="F129" s="89"/>
      <c r="G129" s="89" t="s">
        <v>177</v>
      </c>
    </row>
    <row r="130" spans="1:7" x14ac:dyDescent="0.25">
      <c r="A130" s="88"/>
      <c r="B130" s="88"/>
      <c r="C130" s="88" t="s">
        <v>178</v>
      </c>
      <c r="D130" s="88"/>
      <c r="E130" s="88"/>
      <c r="F130" s="89"/>
      <c r="G130" s="89"/>
    </row>
    <row r="131" spans="1:7" x14ac:dyDescent="0.25">
      <c r="A131" s="88"/>
      <c r="B131" s="88"/>
      <c r="C131" s="88"/>
      <c r="D131" s="88"/>
      <c r="E131" s="88"/>
      <c r="F131" s="89"/>
      <c r="G131" s="89" t="s">
        <v>179</v>
      </c>
    </row>
    <row r="132" spans="1:7" x14ac:dyDescent="0.25">
      <c r="A132" s="88"/>
      <c r="B132" s="88"/>
      <c r="C132" s="88" t="s">
        <v>180</v>
      </c>
      <c r="D132" s="88"/>
      <c r="E132" s="88"/>
      <c r="F132" s="89"/>
      <c r="G132" s="89"/>
    </row>
    <row r="133" spans="1:7" x14ac:dyDescent="0.25">
      <c r="A133" s="88"/>
      <c r="B133" s="88"/>
      <c r="C133" s="88"/>
      <c r="D133" s="88"/>
      <c r="E133" s="88"/>
      <c r="F133" s="89"/>
      <c r="G133" s="89"/>
    </row>
    <row r="134" spans="1:7" x14ac:dyDescent="0.25">
      <c r="A134" s="88" t="s">
        <v>181</v>
      </c>
      <c r="B134" s="88"/>
      <c r="C134" s="88"/>
      <c r="D134" s="88"/>
      <c r="E134" s="88"/>
      <c r="F134" s="88"/>
      <c r="G134" s="88"/>
    </row>
    <row r="135" spans="1:7" x14ac:dyDescent="0.25">
      <c r="A135" s="88"/>
      <c r="B135" s="88"/>
      <c r="C135" s="88"/>
      <c r="D135" s="88"/>
      <c r="E135" s="88"/>
      <c r="F135" s="89"/>
      <c r="G135" s="89"/>
    </row>
    <row r="136" spans="1:7" x14ac:dyDescent="0.25">
      <c r="A136" s="88"/>
      <c r="B136" s="88" t="s">
        <v>182</v>
      </c>
      <c r="C136" s="88"/>
      <c r="D136" s="88"/>
      <c r="E136" s="88"/>
      <c r="F136" s="89"/>
      <c r="G136" s="89"/>
    </row>
    <row r="137" spans="1:7" x14ac:dyDescent="0.25">
      <c r="A137" s="88"/>
      <c r="B137" s="88"/>
      <c r="C137" s="88" t="s">
        <v>183</v>
      </c>
      <c r="D137" s="88"/>
      <c r="E137" s="88"/>
      <c r="F137" s="89"/>
      <c r="G137" s="89"/>
    </row>
    <row r="138" spans="1:7" x14ac:dyDescent="0.25">
      <c r="A138" s="88"/>
      <c r="B138" s="88"/>
      <c r="C138" s="88"/>
      <c r="D138" s="88"/>
      <c r="E138" s="88"/>
      <c r="F138" s="89"/>
      <c r="G138" s="89" t="s">
        <v>184</v>
      </c>
    </row>
    <row r="139" spans="1:7" x14ac:dyDescent="0.25">
      <c r="A139" s="88"/>
      <c r="B139" s="88"/>
      <c r="C139" s="88" t="s">
        <v>185</v>
      </c>
      <c r="D139" s="88"/>
      <c r="E139" s="88"/>
      <c r="F139" s="89"/>
      <c r="G139" s="89"/>
    </row>
    <row r="140" spans="1:7" x14ac:dyDescent="0.25">
      <c r="A140" s="88"/>
      <c r="B140" s="88"/>
      <c r="C140" s="88"/>
      <c r="D140" s="88"/>
      <c r="E140" s="88"/>
      <c r="F140" s="89"/>
      <c r="G140" s="89" t="s">
        <v>185</v>
      </c>
    </row>
    <row r="141" spans="1:7" x14ac:dyDescent="0.25">
      <c r="A141" s="88"/>
      <c r="B141" s="88"/>
      <c r="C141" s="88"/>
      <c r="D141" s="88"/>
      <c r="E141" s="88"/>
      <c r="F141" s="89"/>
      <c r="G141" s="89" t="s">
        <v>186</v>
      </c>
    </row>
    <row r="142" spans="1:7" x14ac:dyDescent="0.25">
      <c r="A142" s="88"/>
      <c r="B142" s="88"/>
      <c r="C142" s="88" t="s">
        <v>187</v>
      </c>
      <c r="D142" s="88"/>
      <c r="E142" s="88"/>
      <c r="F142" s="89"/>
      <c r="G142" s="89"/>
    </row>
    <row r="143" spans="1:7" x14ac:dyDescent="0.25">
      <c r="A143" s="88"/>
      <c r="B143" s="88"/>
      <c r="C143" s="88"/>
      <c r="D143" s="88" t="s">
        <v>188</v>
      </c>
      <c r="E143" s="88"/>
      <c r="F143" s="89"/>
      <c r="G143" s="89"/>
    </row>
    <row r="144" spans="1:7" x14ac:dyDescent="0.25">
      <c r="A144" s="88"/>
      <c r="B144" s="88"/>
      <c r="C144" s="88"/>
      <c r="D144" s="88"/>
      <c r="E144" s="88"/>
      <c r="F144" s="89"/>
      <c r="G144" s="89" t="s">
        <v>188</v>
      </c>
    </row>
    <row r="145" spans="1:7" x14ac:dyDescent="0.25">
      <c r="A145" s="88"/>
      <c r="B145" s="88"/>
      <c r="C145" s="88"/>
      <c r="D145" s="88" t="s">
        <v>189</v>
      </c>
      <c r="E145" s="88"/>
      <c r="F145" s="89"/>
      <c r="G145" s="89"/>
    </row>
    <row r="146" spans="1:7" x14ac:dyDescent="0.25">
      <c r="A146" s="88"/>
      <c r="B146" s="88"/>
      <c r="C146" s="88"/>
      <c r="D146" s="88"/>
      <c r="E146" s="88"/>
      <c r="F146" s="89"/>
      <c r="G146" s="89" t="s">
        <v>190</v>
      </c>
    </row>
    <row r="147" spans="1:7" x14ac:dyDescent="0.25">
      <c r="A147" s="88"/>
      <c r="B147" s="88"/>
      <c r="C147" s="88" t="s">
        <v>191</v>
      </c>
      <c r="D147" s="88"/>
      <c r="E147" s="88"/>
      <c r="F147" s="89"/>
      <c r="G147" s="89"/>
    </row>
    <row r="148" spans="1:7" x14ac:dyDescent="0.25">
      <c r="A148" s="88"/>
      <c r="B148" s="88"/>
      <c r="C148" s="88"/>
      <c r="D148" s="88" t="s">
        <v>192</v>
      </c>
      <c r="E148" s="88"/>
      <c r="F148" s="89"/>
      <c r="G148" s="89"/>
    </row>
    <row r="149" spans="1:7" x14ac:dyDescent="0.25">
      <c r="A149" s="88"/>
      <c r="B149" s="88"/>
      <c r="C149" s="88"/>
      <c r="D149" s="88"/>
      <c r="E149" s="88"/>
      <c r="F149" s="89"/>
      <c r="G149" s="89" t="s">
        <v>193</v>
      </c>
    </row>
    <row r="150" spans="1:7" x14ac:dyDescent="0.25">
      <c r="A150" s="88"/>
      <c r="B150" s="88"/>
      <c r="C150" s="88"/>
      <c r="D150" s="88" t="s">
        <v>194</v>
      </c>
      <c r="E150" s="88"/>
      <c r="F150" s="89"/>
      <c r="G150" s="89"/>
    </row>
    <row r="151" spans="1:7" x14ac:dyDescent="0.25">
      <c r="A151" s="88"/>
      <c r="B151" s="88"/>
      <c r="C151" s="88" t="s">
        <v>195</v>
      </c>
      <c r="D151" s="88"/>
      <c r="E151" s="88"/>
      <c r="F151" s="89"/>
      <c r="G151" s="89"/>
    </row>
    <row r="152" spans="1:7" x14ac:dyDescent="0.25">
      <c r="A152" s="88"/>
      <c r="B152" s="88"/>
      <c r="C152" s="88"/>
      <c r="D152" s="88"/>
      <c r="E152" s="88"/>
      <c r="F152" s="89"/>
      <c r="G152" s="89" t="s">
        <v>195</v>
      </c>
    </row>
    <row r="153" spans="1:7" x14ac:dyDescent="0.25">
      <c r="A153" s="88"/>
      <c r="B153" s="88" t="s">
        <v>196</v>
      </c>
      <c r="C153" s="88"/>
      <c r="D153" s="88"/>
      <c r="E153" s="88"/>
      <c r="F153" s="89"/>
      <c r="G153" s="89"/>
    </row>
    <row r="154" spans="1:7" x14ac:dyDescent="0.25">
      <c r="A154" s="88"/>
      <c r="B154" s="88"/>
      <c r="C154" s="88" t="s">
        <v>197</v>
      </c>
      <c r="D154" s="88"/>
      <c r="E154" s="88"/>
      <c r="F154" s="89"/>
      <c r="G154" s="89"/>
    </row>
    <row r="155" spans="1:7" x14ac:dyDescent="0.25">
      <c r="A155" s="88"/>
      <c r="B155" s="88"/>
      <c r="C155" s="88"/>
      <c r="D155" s="88"/>
      <c r="E155" s="88"/>
      <c r="F155" s="89"/>
      <c r="G155" s="89" t="s">
        <v>198</v>
      </c>
    </row>
    <row r="156" spans="1:7" x14ac:dyDescent="0.25">
      <c r="A156" s="88"/>
      <c r="B156" s="88"/>
      <c r="C156" s="88"/>
      <c r="D156" s="88"/>
      <c r="E156" s="88"/>
      <c r="F156" s="89"/>
      <c r="G156" s="89" t="s">
        <v>199</v>
      </c>
    </row>
    <row r="157" spans="1:7" x14ac:dyDescent="0.25">
      <c r="A157" s="88"/>
      <c r="B157" s="88"/>
      <c r="C157" s="88"/>
      <c r="D157" s="88"/>
      <c r="E157" s="88"/>
      <c r="F157" s="89"/>
      <c r="G157" s="89" t="s">
        <v>200</v>
      </c>
    </row>
    <row r="158" spans="1:7" x14ac:dyDescent="0.25">
      <c r="A158" s="88"/>
      <c r="B158" s="88"/>
      <c r="C158" s="88"/>
      <c r="D158" s="88"/>
      <c r="E158" s="88"/>
      <c r="F158" s="89"/>
      <c r="G158" s="89" t="s">
        <v>201</v>
      </c>
    </row>
    <row r="159" spans="1:7" x14ac:dyDescent="0.25">
      <c r="A159" s="88"/>
      <c r="B159" s="88"/>
      <c r="C159" s="88"/>
      <c r="D159" s="88"/>
      <c r="E159" s="88"/>
      <c r="F159" s="89"/>
      <c r="G159" s="89" t="s">
        <v>202</v>
      </c>
    </row>
    <row r="160" spans="1:7" x14ac:dyDescent="0.25">
      <c r="A160" s="88"/>
      <c r="B160" s="88"/>
      <c r="C160" s="88" t="s">
        <v>203</v>
      </c>
      <c r="D160" s="88"/>
      <c r="E160" s="88"/>
      <c r="F160" s="89"/>
      <c r="G160" s="89"/>
    </row>
    <row r="161" spans="1:7" x14ac:dyDescent="0.25">
      <c r="A161" s="88"/>
      <c r="B161" s="88"/>
      <c r="C161" s="88"/>
      <c r="D161" s="88"/>
      <c r="E161" s="88"/>
      <c r="F161" s="89"/>
      <c r="G161" s="89" t="s">
        <v>204</v>
      </c>
    </row>
    <row r="162" spans="1:7" x14ac:dyDescent="0.25">
      <c r="A162" s="88"/>
      <c r="B162" s="88"/>
      <c r="C162" s="88"/>
      <c r="D162" s="88"/>
      <c r="E162" s="88"/>
      <c r="F162" s="89"/>
      <c r="G162" s="89" t="s">
        <v>205</v>
      </c>
    </row>
    <row r="163" spans="1:7" x14ac:dyDescent="0.25">
      <c r="A163" s="88"/>
      <c r="B163" s="88"/>
      <c r="C163" s="88" t="s">
        <v>206</v>
      </c>
      <c r="D163" s="88"/>
      <c r="E163" s="88"/>
      <c r="F163" s="89"/>
      <c r="G163" s="89"/>
    </row>
    <row r="164" spans="1:7" x14ac:dyDescent="0.25">
      <c r="A164" s="88"/>
      <c r="B164" s="88"/>
      <c r="C164" s="88"/>
      <c r="D164" s="88"/>
      <c r="E164" s="88"/>
      <c r="F164" s="89"/>
      <c r="G164" s="89" t="s">
        <v>206</v>
      </c>
    </row>
    <row r="165" spans="1:7" x14ac:dyDescent="0.25">
      <c r="A165" s="88"/>
      <c r="B165" s="88"/>
      <c r="C165" s="88" t="s">
        <v>207</v>
      </c>
      <c r="D165" s="88"/>
      <c r="E165" s="88"/>
      <c r="F165" s="89"/>
      <c r="G165" s="89"/>
    </row>
    <row r="166" spans="1:7" x14ac:dyDescent="0.25">
      <c r="A166" s="88"/>
      <c r="B166" s="88"/>
      <c r="C166" s="88"/>
      <c r="D166" s="88"/>
      <c r="E166" s="88"/>
      <c r="F166" s="89"/>
      <c r="G166" s="89" t="s">
        <v>208</v>
      </c>
    </row>
    <row r="167" spans="1:7" x14ac:dyDescent="0.25">
      <c r="A167" s="88"/>
      <c r="B167" s="88"/>
      <c r="C167" s="88"/>
      <c r="D167" s="88"/>
      <c r="E167" s="88"/>
      <c r="F167" s="89"/>
      <c r="G167" s="89" t="s">
        <v>209</v>
      </c>
    </row>
    <row r="168" spans="1:7" x14ac:dyDescent="0.25">
      <c r="A168" s="88"/>
      <c r="B168" s="88"/>
      <c r="C168" s="88"/>
      <c r="D168" s="88"/>
      <c r="E168" s="88"/>
      <c r="F168" s="89"/>
      <c r="G168" s="89" t="s">
        <v>210</v>
      </c>
    </row>
    <row r="169" spans="1:7" x14ac:dyDescent="0.25">
      <c r="A169" s="88"/>
      <c r="B169" s="88"/>
      <c r="C169" s="88" t="s">
        <v>7</v>
      </c>
      <c r="D169" s="88"/>
      <c r="E169" s="88"/>
      <c r="F169" s="89"/>
      <c r="G169" s="89"/>
    </row>
    <row r="170" spans="1:7" x14ac:dyDescent="0.25">
      <c r="A170" s="88"/>
      <c r="B170" s="88"/>
      <c r="C170" s="88"/>
      <c r="D170" s="88"/>
      <c r="E170" s="88"/>
      <c r="F170" s="89"/>
      <c r="G170" s="89" t="s">
        <v>211</v>
      </c>
    </row>
    <row r="171" spans="1:7" x14ac:dyDescent="0.25">
      <c r="A171" s="88"/>
      <c r="B171" s="88"/>
      <c r="C171" s="88" t="s">
        <v>212</v>
      </c>
      <c r="D171" s="88"/>
      <c r="E171" s="88"/>
      <c r="F171" s="89"/>
      <c r="G171" s="89"/>
    </row>
    <row r="172" spans="1:7" x14ac:dyDescent="0.25">
      <c r="A172" s="88"/>
      <c r="B172" s="88"/>
      <c r="C172" s="88"/>
      <c r="D172" s="88"/>
      <c r="E172" s="88"/>
      <c r="F172" s="89"/>
      <c r="G172" s="89" t="s">
        <v>212</v>
      </c>
    </row>
    <row r="173" spans="1:7" x14ac:dyDescent="0.25">
      <c r="A173" s="88"/>
      <c r="B173" s="88"/>
      <c r="C173" s="88" t="s">
        <v>213</v>
      </c>
      <c r="D173" s="88"/>
      <c r="E173" s="88"/>
      <c r="F173" s="89"/>
      <c r="G173" s="89"/>
    </row>
    <row r="174" spans="1:7" x14ac:dyDescent="0.25">
      <c r="A174" s="88"/>
      <c r="B174" s="88"/>
      <c r="C174" s="88"/>
      <c r="D174" s="88" t="s">
        <v>214</v>
      </c>
      <c r="E174" s="88"/>
      <c r="F174" s="89"/>
      <c r="G174" s="89"/>
    </row>
    <row r="175" spans="1:7" x14ac:dyDescent="0.25">
      <c r="A175" s="88"/>
      <c r="B175" s="88"/>
      <c r="C175" s="88"/>
      <c r="D175" s="88" t="s">
        <v>215</v>
      </c>
      <c r="E175" s="88"/>
      <c r="F175" s="89"/>
      <c r="G175" s="89"/>
    </row>
    <row r="176" spans="1:7" x14ac:dyDescent="0.25">
      <c r="A176" s="88"/>
      <c r="B176" s="88"/>
      <c r="C176" s="88"/>
      <c r="D176" s="88"/>
      <c r="E176" s="88"/>
      <c r="F176" s="89"/>
      <c r="G176" s="89" t="s">
        <v>216</v>
      </c>
    </row>
    <row r="177" spans="1:7" x14ac:dyDescent="0.25">
      <c r="A177" s="88"/>
      <c r="B177" s="88"/>
      <c r="C177" s="88" t="s">
        <v>217</v>
      </c>
      <c r="D177" s="88"/>
      <c r="E177" s="88"/>
      <c r="F177" s="89"/>
      <c r="G177" s="89"/>
    </row>
    <row r="178" spans="1:7" x14ac:dyDescent="0.25">
      <c r="A178" s="88"/>
      <c r="B178" s="88"/>
      <c r="C178" s="88"/>
      <c r="D178" s="88"/>
      <c r="E178" s="88"/>
      <c r="F178" s="89"/>
      <c r="G178" s="89" t="s">
        <v>218</v>
      </c>
    </row>
    <row r="179" spans="1:7" x14ac:dyDescent="0.25">
      <c r="A179" s="88"/>
      <c r="B179" s="88"/>
      <c r="C179" s="88"/>
      <c r="D179" s="88"/>
      <c r="E179" s="88"/>
      <c r="F179" s="89"/>
      <c r="G179" s="89" t="s">
        <v>219</v>
      </c>
    </row>
    <row r="180" spans="1:7" x14ac:dyDescent="0.25">
      <c r="A180" s="88"/>
      <c r="B180" s="88"/>
      <c r="C180" s="88"/>
      <c r="D180" s="88"/>
      <c r="E180" s="88"/>
      <c r="F180" s="89"/>
      <c r="G180" s="89" t="s">
        <v>220</v>
      </c>
    </row>
    <row r="181" spans="1:7" x14ac:dyDescent="0.25">
      <c r="A181" s="88"/>
      <c r="B181" s="88"/>
      <c r="C181" s="88"/>
      <c r="D181" s="88"/>
      <c r="E181" s="88"/>
      <c r="F181" s="89"/>
      <c r="G181" s="89" t="s">
        <v>221</v>
      </c>
    </row>
    <row r="182" spans="1:7" x14ac:dyDescent="0.25">
      <c r="A182" s="88"/>
      <c r="B182" s="88"/>
      <c r="C182" s="88"/>
      <c r="D182" s="88"/>
      <c r="E182" s="88"/>
      <c r="F182" s="89"/>
      <c r="G182" s="89" t="s">
        <v>222</v>
      </c>
    </row>
    <row r="183" spans="1:7" x14ac:dyDescent="0.25">
      <c r="A183" s="88"/>
      <c r="B183" s="88"/>
      <c r="C183" s="88"/>
      <c r="D183" s="88"/>
      <c r="E183" s="88"/>
      <c r="F183" s="89"/>
      <c r="G183" s="89" t="s">
        <v>223</v>
      </c>
    </row>
    <row r="184" spans="1:7" x14ac:dyDescent="0.25">
      <c r="A184" s="88"/>
      <c r="B184" s="88"/>
      <c r="C184" s="88"/>
      <c r="D184" s="88"/>
      <c r="E184" s="88"/>
      <c r="F184" s="89"/>
      <c r="G184" s="89" t="s">
        <v>224</v>
      </c>
    </row>
    <row r="185" spans="1:7" x14ac:dyDescent="0.25">
      <c r="A185" s="88"/>
      <c r="B185" s="88"/>
      <c r="C185" s="88"/>
      <c r="D185" s="88"/>
      <c r="E185" s="88"/>
      <c r="F185" s="89"/>
      <c r="G185" s="89" t="s">
        <v>225</v>
      </c>
    </row>
    <row r="186" spans="1:7" x14ac:dyDescent="0.25">
      <c r="A186" s="88"/>
      <c r="B186" s="88"/>
      <c r="C186" s="88"/>
      <c r="D186" s="88"/>
      <c r="E186" s="88"/>
      <c r="F186" s="89"/>
      <c r="G186" s="89" t="s">
        <v>226</v>
      </c>
    </row>
    <row r="187" spans="1:7" x14ac:dyDescent="0.25">
      <c r="A187" s="88"/>
      <c r="B187" s="88"/>
      <c r="C187" s="88"/>
      <c r="D187" s="88"/>
      <c r="E187" s="88"/>
      <c r="F187" s="89"/>
      <c r="G187" s="89" t="s">
        <v>227</v>
      </c>
    </row>
    <row r="188" spans="1:7" x14ac:dyDescent="0.25">
      <c r="A188" s="88"/>
      <c r="B188" s="88"/>
      <c r="C188" s="88"/>
      <c r="D188" s="88"/>
      <c r="E188" s="88"/>
      <c r="F188" s="89"/>
      <c r="G188" s="89" t="s">
        <v>228</v>
      </c>
    </row>
    <row r="189" spans="1:7" x14ac:dyDescent="0.25">
      <c r="A189" s="88"/>
      <c r="B189" s="88"/>
      <c r="C189" s="88"/>
      <c r="D189" s="88"/>
      <c r="E189" s="88"/>
      <c r="F189" s="89"/>
      <c r="G189" s="89" t="s">
        <v>229</v>
      </c>
    </row>
    <row r="190" spans="1:7" x14ac:dyDescent="0.25">
      <c r="A190" s="88"/>
      <c r="B190" s="88"/>
      <c r="C190" s="88"/>
      <c r="D190" s="88"/>
      <c r="E190" s="88"/>
      <c r="F190" s="89"/>
      <c r="G190" s="89" t="s">
        <v>230</v>
      </c>
    </row>
    <row r="191" spans="1:7" x14ac:dyDescent="0.25">
      <c r="A191" s="88"/>
      <c r="B191" s="88"/>
      <c r="C191" s="88"/>
      <c r="D191" s="88"/>
      <c r="E191" s="88"/>
      <c r="F191" s="89"/>
      <c r="G191" s="89" t="s">
        <v>231</v>
      </c>
    </row>
    <row r="192" spans="1:7" x14ac:dyDescent="0.25">
      <c r="A192" s="88"/>
      <c r="B192" s="88"/>
      <c r="C192" s="88"/>
      <c r="D192" s="88"/>
      <c r="E192" s="88"/>
      <c r="F192" s="89"/>
      <c r="G192" s="89" t="s">
        <v>232</v>
      </c>
    </row>
    <row r="193" spans="1:7" x14ac:dyDescent="0.25">
      <c r="A193" s="88"/>
      <c r="B193" s="88"/>
      <c r="C193" s="88"/>
      <c r="D193" s="88"/>
      <c r="E193" s="88"/>
      <c r="F193" s="89"/>
      <c r="G193" s="89"/>
    </row>
    <row r="194" spans="1:7" x14ac:dyDescent="0.25">
      <c r="A194" s="88" t="s">
        <v>233</v>
      </c>
      <c r="B194" s="88"/>
      <c r="C194" s="88"/>
      <c r="D194" s="88"/>
      <c r="E194" s="88"/>
      <c r="F194" s="88"/>
      <c r="G194" s="88"/>
    </row>
    <row r="195" spans="1:7" x14ac:dyDescent="0.25">
      <c r="A195" s="88"/>
      <c r="B195" s="88"/>
      <c r="C195" s="88"/>
      <c r="D195" s="88"/>
      <c r="E195" s="88"/>
      <c r="F195" s="89"/>
      <c r="G195" s="89"/>
    </row>
    <row r="196" spans="1:7" x14ac:dyDescent="0.25">
      <c r="A196" s="88"/>
      <c r="B196" s="88" t="s">
        <v>234</v>
      </c>
      <c r="C196" s="88"/>
      <c r="D196" s="88"/>
      <c r="E196" s="88"/>
      <c r="F196" s="89"/>
      <c r="G196" s="89"/>
    </row>
    <row r="197" spans="1:7" x14ac:dyDescent="0.25">
      <c r="A197" s="88"/>
      <c r="B197" s="88" t="s">
        <v>235</v>
      </c>
      <c r="C197" s="88"/>
      <c r="D197" s="88"/>
      <c r="E197" s="88"/>
      <c r="F197" s="89"/>
      <c r="G197" s="89"/>
    </row>
    <row r="198" spans="1:7" x14ac:dyDescent="0.25">
      <c r="A198" s="88"/>
      <c r="B198" s="88"/>
      <c r="C198" s="88"/>
      <c r="D198" s="88"/>
      <c r="E198" s="88"/>
      <c r="F198" s="89"/>
      <c r="G198" s="89" t="s">
        <v>236</v>
      </c>
    </row>
    <row r="199" spans="1:7" x14ac:dyDescent="0.25">
      <c r="A199" s="88"/>
      <c r="B199" s="88"/>
      <c r="C199" s="88"/>
      <c r="D199" s="88"/>
      <c r="E199" s="88"/>
      <c r="F199" s="89"/>
      <c r="G199" s="89" t="s">
        <v>237</v>
      </c>
    </row>
    <row r="200" spans="1:7" x14ac:dyDescent="0.25">
      <c r="A200" s="88"/>
      <c r="B200" s="88" t="s">
        <v>238</v>
      </c>
      <c r="C200" s="88"/>
      <c r="D200" s="88"/>
      <c r="E200" s="88"/>
      <c r="F200" s="89"/>
      <c r="G200" s="89"/>
    </row>
    <row r="201" spans="1:7" x14ac:dyDescent="0.25">
      <c r="A201" s="88"/>
      <c r="B201" s="88"/>
      <c r="C201" s="88"/>
      <c r="D201" s="88"/>
      <c r="E201" s="88"/>
      <c r="F201" s="89"/>
      <c r="G201" s="89" t="s">
        <v>239</v>
      </c>
    </row>
    <row r="202" spans="1:7" x14ac:dyDescent="0.25">
      <c r="A202" s="88"/>
      <c r="B202" s="88" t="s">
        <v>240</v>
      </c>
      <c r="C202" s="88"/>
      <c r="D202" s="88"/>
      <c r="E202" s="88"/>
      <c r="F202" s="89"/>
      <c r="G202" s="89"/>
    </row>
    <row r="203" spans="1:7" x14ac:dyDescent="0.25">
      <c r="A203" s="88"/>
      <c r="B203" s="88" t="s">
        <v>241</v>
      </c>
      <c r="C203" s="88"/>
      <c r="D203" s="88"/>
      <c r="E203" s="88"/>
      <c r="F203" s="89"/>
      <c r="G203" s="89"/>
    </row>
    <row r="204" spans="1:7" x14ac:dyDescent="0.25">
      <c r="A204" s="88"/>
      <c r="B204" s="88" t="s">
        <v>242</v>
      </c>
      <c r="C204" s="88"/>
      <c r="D204" s="88"/>
      <c r="E204" s="88"/>
      <c r="F204" s="89"/>
      <c r="G204" s="89"/>
    </row>
    <row r="205" spans="1:7" x14ac:dyDescent="0.25">
      <c r="A205" s="88"/>
      <c r="B205" s="88"/>
      <c r="C205" s="88"/>
      <c r="D205" s="88"/>
      <c r="E205" s="88"/>
      <c r="F205" s="89"/>
      <c r="G205" s="89" t="s">
        <v>243</v>
      </c>
    </row>
    <row r="206" spans="1:7" x14ac:dyDescent="0.25">
      <c r="A206" s="88"/>
      <c r="B206" s="88" t="s">
        <v>244</v>
      </c>
      <c r="C206" s="88"/>
      <c r="D206" s="88"/>
      <c r="E206" s="88"/>
      <c r="F206" s="89"/>
      <c r="G206" s="89"/>
    </row>
    <row r="207" spans="1:7" x14ac:dyDescent="0.25">
      <c r="A207" s="88"/>
      <c r="B207" s="88"/>
      <c r="C207" s="88"/>
      <c r="D207" s="88"/>
      <c r="E207" s="88"/>
      <c r="F207" s="89"/>
      <c r="G207" s="89" t="s">
        <v>245</v>
      </c>
    </row>
    <row r="208" spans="1:7" x14ac:dyDescent="0.25">
      <c r="A208" s="88"/>
      <c r="B208" s="88" t="s">
        <v>246</v>
      </c>
      <c r="C208" s="88"/>
      <c r="D208" s="88"/>
      <c r="E208" s="88"/>
      <c r="F208" s="89"/>
      <c r="G208" s="89"/>
    </row>
    <row r="209" spans="1:7" x14ac:dyDescent="0.25">
      <c r="A209" s="88"/>
      <c r="B209" s="88"/>
      <c r="C209" s="88" t="s">
        <v>247</v>
      </c>
      <c r="D209" s="88"/>
      <c r="E209" s="88"/>
      <c r="F209" s="89"/>
      <c r="G209" s="89"/>
    </row>
    <row r="210" spans="1:7" x14ac:dyDescent="0.25">
      <c r="A210" s="88"/>
      <c r="B210" s="88"/>
      <c r="C210" s="88"/>
      <c r="D210" s="88"/>
      <c r="E210" s="88"/>
      <c r="F210" s="89"/>
      <c r="G210" s="89" t="s">
        <v>248</v>
      </c>
    </row>
    <row r="211" spans="1:7" x14ac:dyDescent="0.25">
      <c r="A211" s="88"/>
      <c r="B211" s="88"/>
      <c r="C211" s="88" t="s">
        <v>249</v>
      </c>
      <c r="D211" s="88"/>
      <c r="E211" s="88"/>
      <c r="F211" s="89"/>
      <c r="G211" s="89"/>
    </row>
    <row r="212" spans="1:7" x14ac:dyDescent="0.25">
      <c r="A212" s="88"/>
      <c r="B212" s="88" t="s">
        <v>250</v>
      </c>
      <c r="C212" s="88"/>
      <c r="D212" s="88"/>
      <c r="E212" s="88"/>
      <c r="F212" s="89"/>
      <c r="G212" s="89"/>
    </row>
    <row r="213" spans="1:7" x14ac:dyDescent="0.25">
      <c r="A213" s="88"/>
      <c r="B213" s="88"/>
      <c r="C213" s="88"/>
      <c r="D213" s="88"/>
      <c r="E213" s="88"/>
      <c r="F213" s="89"/>
      <c r="G213" s="89" t="s">
        <v>251</v>
      </c>
    </row>
    <row r="214" spans="1:7" x14ac:dyDescent="0.25">
      <c r="A214" s="88"/>
      <c r="B214" s="88"/>
      <c r="C214" s="88"/>
      <c r="D214" s="88"/>
      <c r="E214" s="88"/>
      <c r="F214" s="89"/>
      <c r="G214" s="89" t="s">
        <v>252</v>
      </c>
    </row>
    <row r="215" spans="1:7" x14ac:dyDescent="0.25">
      <c r="A215" s="88"/>
      <c r="B215" s="88" t="s">
        <v>253</v>
      </c>
      <c r="C215" s="88"/>
      <c r="D215" s="88"/>
      <c r="E215" s="88"/>
      <c r="F215" s="89"/>
      <c r="G215" s="89"/>
    </row>
    <row r="216" spans="1:7" x14ac:dyDescent="0.25">
      <c r="A216" s="88"/>
      <c r="B216" s="88"/>
      <c r="C216" s="88"/>
      <c r="D216" s="88"/>
      <c r="E216" s="88"/>
      <c r="F216" s="89"/>
      <c r="G216" s="89" t="s">
        <v>254</v>
      </c>
    </row>
    <row r="217" spans="1:7" x14ac:dyDescent="0.25">
      <c r="A217" s="88"/>
      <c r="B217" s="88"/>
      <c r="C217" s="88"/>
      <c r="D217" s="88"/>
      <c r="E217" s="88"/>
      <c r="F217" s="89"/>
      <c r="G217" s="89" t="s">
        <v>255</v>
      </c>
    </row>
    <row r="218" spans="1:7" x14ac:dyDescent="0.25">
      <c r="A218" s="88"/>
      <c r="B218" s="88"/>
      <c r="C218" s="88"/>
      <c r="D218" s="88"/>
      <c r="E218" s="88"/>
      <c r="F218" s="89"/>
      <c r="G218" s="89" t="s">
        <v>126</v>
      </c>
    </row>
    <row r="219" spans="1:7" x14ac:dyDescent="0.25">
      <c r="A219" s="88"/>
      <c r="B219" s="88"/>
      <c r="C219" s="88"/>
      <c r="D219" s="88"/>
      <c r="E219" s="88"/>
      <c r="F219" s="89"/>
      <c r="G219" s="89"/>
    </row>
    <row r="220" spans="1:7" x14ac:dyDescent="0.25">
      <c r="A220" s="88" t="s">
        <v>256</v>
      </c>
      <c r="B220" s="88"/>
      <c r="C220" s="88"/>
      <c r="D220" s="88"/>
      <c r="E220" s="88"/>
      <c r="F220" s="88"/>
      <c r="G220" s="88"/>
    </row>
    <row r="221" spans="1:7" x14ac:dyDescent="0.25">
      <c r="A221" s="88"/>
      <c r="B221" s="88"/>
      <c r="C221" s="88"/>
      <c r="D221" s="88"/>
      <c r="E221" s="88"/>
      <c r="F221" s="89"/>
      <c r="G221" s="89"/>
    </row>
    <row r="222" spans="1:7" x14ac:dyDescent="0.25">
      <c r="A222" s="88"/>
      <c r="B222" s="88" t="s">
        <v>257</v>
      </c>
      <c r="C222" s="88"/>
      <c r="D222" s="88"/>
      <c r="E222" s="88"/>
      <c r="F222" s="89"/>
      <c r="G222" s="89"/>
    </row>
    <row r="223" spans="1:7" x14ac:dyDescent="0.25">
      <c r="A223" s="88"/>
      <c r="B223" s="88"/>
      <c r="C223" s="88"/>
      <c r="D223" s="88"/>
      <c r="E223" s="88"/>
      <c r="F223" s="89"/>
      <c r="G223" s="89" t="s">
        <v>257</v>
      </c>
    </row>
    <row r="224" spans="1:7" x14ac:dyDescent="0.25">
      <c r="A224" s="88"/>
      <c r="B224" s="88" t="s">
        <v>258</v>
      </c>
      <c r="C224" s="88"/>
      <c r="D224" s="88"/>
      <c r="E224" s="88"/>
      <c r="F224" s="89"/>
      <c r="G224" s="89"/>
    </row>
    <row r="225" spans="1:7" x14ac:dyDescent="0.25">
      <c r="A225" s="88"/>
      <c r="B225" s="88"/>
      <c r="C225" s="88"/>
      <c r="D225" s="88"/>
      <c r="E225" s="88"/>
      <c r="F225" s="89"/>
      <c r="G225" s="89" t="s">
        <v>258</v>
      </c>
    </row>
    <row r="226" spans="1:7" x14ac:dyDescent="0.25">
      <c r="A226" s="90"/>
      <c r="B226" s="90"/>
      <c r="C226" s="90"/>
      <c r="D226" s="90"/>
      <c r="E226" s="90"/>
      <c r="F226" s="90"/>
      <c r="G226" s="90"/>
    </row>
    <row r="227" spans="1:7" x14ac:dyDescent="0.25">
      <c r="A227" s="89"/>
      <c r="B227" s="88" t="s">
        <v>259</v>
      </c>
      <c r="C227" s="88"/>
      <c r="D227" s="88"/>
      <c r="E227" s="88"/>
      <c r="F227" s="89"/>
      <c r="G227" s="89"/>
    </row>
    <row r="228" spans="1:7" x14ac:dyDescent="0.25">
      <c r="A228" s="89"/>
      <c r="B228" s="88"/>
      <c r="C228" s="88"/>
      <c r="D228" s="88"/>
      <c r="E228" s="88"/>
      <c r="F228" s="89"/>
      <c r="G228" s="89" t="s">
        <v>260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PSA Conversion</vt:lpstr>
      <vt:lpstr>or CPR Conversion</vt:lpstr>
      <vt:lpstr>Generic Chart</vt:lpstr>
      <vt:lpstr>'or CPR Conversion'!Print_Area</vt:lpstr>
      <vt:lpstr>'PSA Conversion'!Print_Area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Jeannette Petersen</dc:creator>
  <cp:lastModifiedBy>Jennifer Mello</cp:lastModifiedBy>
  <cp:lastPrinted>2016-03-31T16:15:06Z</cp:lastPrinted>
  <dcterms:created xsi:type="dcterms:W3CDTF">2015-06-24T19:19:50Z</dcterms:created>
  <dcterms:modified xsi:type="dcterms:W3CDTF">2018-01-19T19:45:28Z</dcterms:modified>
</cp:coreProperties>
</file>