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XTEST\reports\Stammdatenreports\"/>
    </mc:Choice>
  </mc:AlternateContent>
  <xr:revisionPtr revIDLastSave="0" documentId="13_ncr:1_{61E62242-BE30-4CFD-B6AF-4234E9D91F6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Übersicht" sheetId="1" r:id="rId1"/>
    <sheet name="AlleVereinbarungen" sheetId="2" r:id="rId2"/>
    <sheet name="NurStundungohneRate" sheetId="3" r:id="rId3"/>
    <sheet name="Mietrückstände" sheetId="4" r:id="rId4"/>
  </sheets>
  <definedNames>
    <definedName name="_FilterDatabase" localSheetId="1" hidden="1">AlleVereinbarungen!$B$9:$P$27</definedName>
    <definedName name="Print_Area" localSheetId="1">AlleVereinbarungen!$B$2:$P$28</definedName>
    <definedName name="Print_Area" localSheetId="3">Mietrückstände!$B$2:$H$21</definedName>
    <definedName name="Print_Area" localSheetId="2">NurStundungohneRate!$B$2:$N$21</definedName>
    <definedName name="Print_Area" localSheetId="0">Übersicht!$B$1:$L$1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4" l="1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20" i="3"/>
  <c r="J19" i="3"/>
  <c r="J18" i="3"/>
  <c r="J17" i="3"/>
  <c r="J16" i="3"/>
  <c r="J15" i="3"/>
  <c r="J14" i="3"/>
  <c r="J13" i="3"/>
  <c r="J12" i="3"/>
  <c r="J11" i="3"/>
  <c r="J10" i="3"/>
  <c r="S27" i="2"/>
  <c r="K27" i="2" s="1"/>
  <c r="J27" i="2"/>
  <c r="S26" i="2"/>
  <c r="L26" i="2" s="1"/>
  <c r="O26" i="2" s="1"/>
  <c r="J26" i="2"/>
  <c r="S25" i="2"/>
  <c r="J25" i="2"/>
  <c r="S24" i="2"/>
  <c r="K24" i="2" s="1"/>
  <c r="N24" i="2" s="1"/>
  <c r="J24" i="2"/>
  <c r="S23" i="2"/>
  <c r="L23" i="2" s="1"/>
  <c r="O23" i="2" s="1"/>
  <c r="J23" i="2"/>
  <c r="S22" i="2"/>
  <c r="L22" i="2" s="1"/>
  <c r="O22" i="2" s="1"/>
  <c r="J22" i="2"/>
  <c r="S21" i="2"/>
  <c r="L21" i="2" s="1"/>
  <c r="O21" i="2" s="1"/>
  <c r="J21" i="2"/>
  <c r="S20" i="2"/>
  <c r="K20" i="2" s="1"/>
  <c r="J20" i="2"/>
  <c r="S19" i="2"/>
  <c r="L19" i="2" s="1"/>
  <c r="O19" i="2" s="1"/>
  <c r="J19" i="2"/>
  <c r="S18" i="2"/>
  <c r="L18" i="2" s="1"/>
  <c r="O18" i="2" s="1"/>
  <c r="J18" i="2"/>
  <c r="S17" i="2"/>
  <c r="L17" i="2" s="1"/>
  <c r="O17" i="2" s="1"/>
  <c r="J17" i="2"/>
  <c r="S16" i="2"/>
  <c r="K16" i="2" s="1"/>
  <c r="J16" i="2"/>
  <c r="S15" i="2"/>
  <c r="L15" i="2" s="1"/>
  <c r="O15" i="2" s="1"/>
  <c r="J15" i="2"/>
  <c r="S14" i="2"/>
  <c r="L14" i="2" s="1"/>
  <c r="O14" i="2" s="1"/>
  <c r="J14" i="2"/>
  <c r="S13" i="2"/>
  <c r="L13" i="2" s="1"/>
  <c r="O13" i="2" s="1"/>
  <c r="J13" i="2"/>
  <c r="S12" i="2"/>
  <c r="L12" i="2" s="1"/>
  <c r="O12" i="2" s="1"/>
  <c r="J12" i="2"/>
  <c r="S11" i="2"/>
  <c r="K11" i="2" s="1"/>
  <c r="J11" i="2"/>
  <c r="S10" i="2"/>
  <c r="L10" i="2" s="1"/>
  <c r="O10" i="2" s="1"/>
  <c r="J10" i="2"/>
  <c r="L11" i="2" l="1"/>
  <c r="O11" i="2" s="1"/>
  <c r="K26" i="2"/>
  <c r="M26" i="2" s="1"/>
  <c r="L24" i="2"/>
  <c r="O24" i="2" s="1"/>
  <c r="P24" i="2" s="1"/>
  <c r="K23" i="2"/>
  <c r="M23" i="2" s="1"/>
  <c r="K22" i="2"/>
  <c r="K21" i="2"/>
  <c r="N21" i="2" s="1"/>
  <c r="P21" i="2" s="1"/>
  <c r="L20" i="2"/>
  <c r="O20" i="2" s="1"/>
  <c r="K19" i="2"/>
  <c r="M19" i="2" s="1"/>
  <c r="K18" i="2"/>
  <c r="K17" i="2"/>
  <c r="N17" i="2" s="1"/>
  <c r="P17" i="2" s="1"/>
  <c r="L16" i="2"/>
  <c r="O16" i="2" s="1"/>
  <c r="K15" i="2"/>
  <c r="M15" i="2" s="1"/>
  <c r="K14" i="2"/>
  <c r="K13" i="2"/>
  <c r="N13" i="2" s="1"/>
  <c r="P13" i="2" s="1"/>
  <c r="K12" i="2"/>
  <c r="M12" i="2" s="1"/>
  <c r="M11" i="2"/>
  <c r="N20" i="2"/>
  <c r="N16" i="2"/>
  <c r="N11" i="2"/>
  <c r="P11" i="2" s="1"/>
  <c r="L27" i="2"/>
  <c r="O27" i="2" s="1"/>
  <c r="K25" i="2"/>
  <c r="L25" i="2"/>
  <c r="O25" i="2" s="1"/>
  <c r="N27" i="2"/>
  <c r="K10" i="2"/>
  <c r="N15" i="2" l="1"/>
  <c r="P15" i="2" s="1"/>
  <c r="P20" i="2"/>
  <c r="N26" i="2"/>
  <c r="P26" i="2" s="1"/>
  <c r="M24" i="2"/>
  <c r="N23" i="2"/>
  <c r="P23" i="2" s="1"/>
  <c r="M22" i="2"/>
  <c r="N22" i="2"/>
  <c r="P22" i="2" s="1"/>
  <c r="M21" i="2"/>
  <c r="M20" i="2"/>
  <c r="N19" i="2"/>
  <c r="P19" i="2" s="1"/>
  <c r="M18" i="2"/>
  <c r="N18" i="2"/>
  <c r="P18" i="2" s="1"/>
  <c r="M17" i="2"/>
  <c r="P16" i="2"/>
  <c r="M16" i="2"/>
  <c r="M14" i="2"/>
  <c r="N14" i="2"/>
  <c r="P14" i="2" s="1"/>
  <c r="M13" i="2"/>
  <c r="N12" i="2"/>
  <c r="P12" i="2" s="1"/>
  <c r="N25" i="2"/>
  <c r="P25" i="2" s="1"/>
  <c r="M25" i="2"/>
  <c r="P27" i="2"/>
  <c r="M27" i="2"/>
  <c r="N10" i="2"/>
  <c r="P10" i="2" s="1"/>
  <c r="M10" i="2"/>
  <c r="G21" i="4"/>
  <c r="H21" i="4"/>
  <c r="F21" i="4"/>
  <c r="F22" i="4" l="1"/>
  <c r="G22" i="4"/>
  <c r="H22" i="4"/>
  <c r="F28" i="2"/>
  <c r="I21" i="3" l="1"/>
  <c r="H21" i="3"/>
  <c r="O28" i="2"/>
  <c r="J21" i="3"/>
  <c r="I28" i="2"/>
  <c r="H28" i="2"/>
  <c r="J28" i="2"/>
  <c r="K28" i="2" l="1"/>
  <c r="L28" i="2"/>
  <c r="N28" i="2" l="1"/>
  <c r="M28" i="2"/>
  <c r="P28" i="2" l="1"/>
</calcChain>
</file>

<file path=xl/sharedStrings.xml><?xml version="1.0" encoding="utf-8"?>
<sst xmlns="http://schemas.openxmlformats.org/spreadsheetml/2006/main" count="292" uniqueCount="80">
  <si>
    <t>ObjNr</t>
  </si>
  <si>
    <t>ObjBez</t>
  </si>
  <si>
    <t>PerNr</t>
  </si>
  <si>
    <t>PerName</t>
  </si>
  <si>
    <t>Stichtag:</t>
  </si>
  <si>
    <t>Ratenvereinbarungen</t>
  </si>
  <si>
    <t>Variante</t>
  </si>
  <si>
    <t>Status</t>
  </si>
  <si>
    <t>Verh. Status</t>
  </si>
  <si>
    <t>Notiz</t>
  </si>
  <si>
    <t>Datum:</t>
  </si>
  <si>
    <t>Saldo</t>
  </si>
  <si>
    <t>Stundungsvereinbarungen (Varianten 2+4)</t>
  </si>
  <si>
    <t>Raten-/Stundungsvereinbarungen (alle)</t>
  </si>
  <si>
    <t>Stundung gesamt</t>
  </si>
  <si>
    <t>Stundung (nicht gebucht)</t>
  </si>
  <si>
    <t>Stundung (gebucht)</t>
  </si>
  <si>
    <t>Ausfallrisiko %</t>
  </si>
  <si>
    <t>Summen:</t>
  </si>
  <si>
    <t>Stundungs-/Ratenvereinbarungen gesamt</t>
  </si>
  <si>
    <t>Stundungsvereinbarung mit Ratenvereinbarung</t>
  </si>
  <si>
    <t>Stundungsvereinbarung ohne Ratenvereinbarung</t>
  </si>
  <si>
    <t>Personen - Stundungs-/ Ratenvereinbarungen</t>
  </si>
  <si>
    <t>Stundung ohne Ratenvereinbarung gesamt</t>
  </si>
  <si>
    <t>Stundung mit Ratenvereinbarung gesamt</t>
  </si>
  <si>
    <t>Übersicht</t>
  </si>
  <si>
    <t>Personen - Rückstände</t>
  </si>
  <si>
    <t>Saldo ohne Stundung</t>
  </si>
  <si>
    <t>Stundung mit Ratenvereinbarung (gebucht)</t>
  </si>
  <si>
    <t>Stundung ohne Ratenvereinbarung (gebucht)</t>
  </si>
  <si>
    <t>Stundung ohne Ratenvereinbarung (nicht gebucht)</t>
  </si>
  <si>
    <t>Stundung mit Ratenvereinbarung  (nicht gebucht)</t>
  </si>
  <si>
    <t>Saldo auf Stundung ohne Rate</t>
  </si>
  <si>
    <t>Hilfsspalte</t>
  </si>
  <si>
    <r>
      <t xml:space="preserve">Der Alias </t>
    </r>
    <r>
      <rPr>
        <b/>
        <sz val="10"/>
        <color theme="0"/>
        <rFont val="Arial"/>
        <family val="2"/>
      </rPr>
      <t>StundungohneRV</t>
    </r>
    <r>
      <rPr>
        <sz val="10"/>
        <color theme="0"/>
        <rFont val="Arial"/>
        <family val="2"/>
      </rPr>
      <t xml:space="preserve"> muss in iX-Haus definiert werden</t>
    </r>
  </si>
  <si>
    <t>Personen - Stundungen ohne Rate gebucht / noch nicht gebucht</t>
  </si>
  <si>
    <t/>
  </si>
  <si>
    <t>40005</t>
  </si>
  <si>
    <t>Rübenmühle</t>
  </si>
  <si>
    <t>001</t>
  </si>
  <si>
    <t>Martina Mueller</t>
  </si>
  <si>
    <t>4. Stundung (Soll z.T. nicht gebucht)</t>
  </si>
  <si>
    <t>3. Rate (Soll z.T. nicht gebucht)</t>
  </si>
  <si>
    <t>002</t>
  </si>
  <si>
    <t>Bert Bauer</t>
  </si>
  <si>
    <t>003</t>
  </si>
  <si>
    <t>Zora Zimt</t>
  </si>
  <si>
    <t>004</t>
  </si>
  <si>
    <t>Petra Paprika</t>
  </si>
  <si>
    <t>005</t>
  </si>
  <si>
    <t>Sonja Schmidt</t>
  </si>
  <si>
    <t>006</t>
  </si>
  <si>
    <t>Erich Weber</t>
  </si>
  <si>
    <t>007</t>
  </si>
  <si>
    <t>Beatrix Braun</t>
  </si>
  <si>
    <t>008</t>
  </si>
  <si>
    <t>Stephan Schwarz</t>
  </si>
  <si>
    <t>009</t>
  </si>
  <si>
    <t>Hermann Hase</t>
  </si>
  <si>
    <t>010</t>
  </si>
  <si>
    <t>Ursulina Schau</t>
  </si>
  <si>
    <t>011</t>
  </si>
  <si>
    <t>Theodor Gans</t>
  </si>
  <si>
    <t>2. Stundung (aus Rückstand)</t>
  </si>
  <si>
    <t>Aktiv</t>
  </si>
  <si>
    <t>Begonnen</t>
  </si>
  <si>
    <t>0</t>
  </si>
  <si>
    <t>ixhaus, 05.05.2020: Stundung gem. Nachricht von Kd. angelegt. Fachliche Prüfung steht noch aus.</t>
  </si>
  <si>
    <t>10</t>
  </si>
  <si>
    <t>ixhaus, 30.04.2020: Stundung vorerfasst. Prüfung in Arbeit</t>
  </si>
  <si>
    <t>Erfolgreich beendet</t>
  </si>
  <si>
    <t>fl, 07.05.2020: Stundung der gesamten Miete. Fachliche Prüfung steht noch aus.</t>
  </si>
  <si>
    <t>ixhaus, 09.05.2020: Fachliche Prüfung durchgeführt. Es besteht kein Anspruch auf Stundung. Stundung auf 0 gesetzt._x000D_
_x000D_
ixhaus, 09.05.2020: Mieter meldet sich bzgl. Stundung und gibt an monatl. 200 EUR der Nettokaltmiete zu stunden. Fachliche Prüfung steht noch aus._x000D_
_x000D_
ixhaus, 09.05.2020: Stundung über gesamte Mieter erfasst. Fachliche Prüfung steht noch aus.</t>
  </si>
  <si>
    <t>ixhaus, 09.05.2020: Stundung ist nicht gerechtfertigt. Stundungsvereinbarung aufgehoben._x000D_
_x000D_
ixhaus, 09.05.2020:Mieter meldet sich und möchte monatlich. 200 EUR der Nettokaltmiete stunden. Fachliche Prüfung steht noch aus._x000D_
_x000D_
ixhaus, 09.05.2020: Stundung der gesamten Miete. Fachliche Prüfung steht noch aus.</t>
  </si>
  <si>
    <t>Nicht begonnen</t>
  </si>
  <si>
    <t>ixhaus, 11.05.2020: Stundung war nicht gerechtfertigt. Stundungsbetrag wurde deshalb auf 0 EUR gesetzt._x000D_
_x000D_
ixhaus, 11.05.2020: Nach Rücksprache mit den Mieter wurde der Stundungsbetrag angepasst. Es werden monatl. 200 EUR der Nettokaltmiete gestundet._x000D_
_x000D_
ixhaus, 11.05.2020: Stundung der gesamten Miete angelegt. Fachliche Prüfung steht noch aus.</t>
  </si>
  <si>
    <t>50</t>
  </si>
  <si>
    <t>ixhaus, 12.05.2020: lt. Vereinbarung vom</t>
  </si>
  <si>
    <t>In Arbeit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</si>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</sst>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4" fillId="0" borderId="1" xfId="0" applyNumberFormat="1" applyFont="1" applyBorder="1"/>
    <xf numFmtId="0" fontId="3" fillId="0" borderId="0" xfId="0" applyFont="1"/>
    <xf numFmtId="49" fontId="0" fillId="0" borderId="1" xfId="0" applyNumberFormat="1" applyBorder="1"/>
    <xf numFmtId="14" fontId="3" fillId="0" borderId="0" xfId="0" applyNumberFormat="1" applyFont="1" applyAlignment="1">
      <alignment horizontal="left"/>
    </xf>
    <xf numFmtId="0" fontId="3" fillId="2" borderId="1" xfId="0" applyFont="1" applyFill="1" applyBorder="1"/>
    <xf numFmtId="0" fontId="5" fillId="0" borderId="0" xfId="0" applyFont="1"/>
    <xf numFmtId="49" fontId="3" fillId="3" borderId="1" xfId="0" applyNumberFormat="1" applyFont="1" applyFill="1" applyBorder="1"/>
    <xf numFmtId="0" fontId="0" fillId="3" borderId="2" xfId="0" applyFill="1" applyBorder="1"/>
    <xf numFmtId="0" fontId="3" fillId="3" borderId="3" xfId="0" applyFont="1" applyFill="1" applyBorder="1"/>
    <xf numFmtId="49" fontId="1" fillId="0" borderId="1" xfId="0" applyNumberFormat="1" applyFont="1" applyFill="1" applyBorder="1"/>
    <xf numFmtId="0" fontId="1" fillId="0" borderId="0" xfId="0" applyFont="1"/>
    <xf numFmtId="4" fontId="0" fillId="0" borderId="1" xfId="0" applyNumberFormat="1" applyBorder="1"/>
    <xf numFmtId="0" fontId="3" fillId="0" borderId="0" xfId="0" applyFont="1" applyAlignment="1">
      <alignment horizontal="right"/>
    </xf>
    <xf numFmtId="0" fontId="1" fillId="0" borderId="5" xfId="0" applyFont="1" applyBorder="1"/>
    <xf numFmtId="4" fontId="1" fillId="0" borderId="1" xfId="0" applyNumberFormat="1" applyFont="1" applyFill="1" applyBorder="1"/>
    <xf numFmtId="0" fontId="3" fillId="4" borderId="1" xfId="0" applyFont="1" applyFill="1" applyBorder="1"/>
    <xf numFmtId="0" fontId="0" fillId="3" borderId="6" xfId="0" applyFill="1" applyBorder="1"/>
    <xf numFmtId="0" fontId="3" fillId="5" borderId="3" xfId="0" applyFont="1" applyFill="1" applyBorder="1"/>
    <xf numFmtId="0" fontId="0" fillId="5" borderId="2" xfId="0" applyFill="1" applyBorder="1"/>
    <xf numFmtId="0" fontId="3" fillId="6" borderId="3" xfId="0" applyFont="1" applyFill="1" applyBorder="1"/>
    <xf numFmtId="0" fontId="0" fillId="6" borderId="2" xfId="0" applyFill="1" applyBorder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9" fontId="3" fillId="6" borderId="1" xfId="0" applyNumberFormat="1" applyFont="1" applyFill="1" applyBorder="1" applyAlignment="1">
      <alignment wrapText="1"/>
    </xf>
    <xf numFmtId="4" fontId="6" fillId="0" borderId="4" xfId="0" applyNumberFormat="1" applyFont="1" applyBorder="1"/>
    <xf numFmtId="4" fontId="3" fillId="0" borderId="0" xfId="0" applyNumberFormat="1" applyFont="1"/>
    <xf numFmtId="4" fontId="0" fillId="0" borderId="0" xfId="0" applyNumberFormat="1"/>
    <xf numFmtId="49" fontId="0" fillId="0" borderId="1" xfId="0" applyNumberFormat="1" applyBorder="1" applyAlignment="1">
      <alignment wrapText="1"/>
    </xf>
    <xf numFmtId="4" fontId="3" fillId="0" borderId="0" xfId="0" applyNumberFormat="1" applyFont="1" applyBorder="1"/>
    <xf numFmtId="4" fontId="3" fillId="0" borderId="7" xfId="0" applyNumberFormat="1" applyFont="1" applyBorder="1"/>
    <xf numFmtId="0" fontId="3" fillId="0" borderId="8" xfId="0" applyFont="1" applyBorder="1" applyAlignment="1">
      <alignment horizontal="right"/>
    </xf>
    <xf numFmtId="4" fontId="3" fillId="0" borderId="8" xfId="0" applyNumberFormat="1" applyFont="1" applyBorder="1"/>
    <xf numFmtId="4" fontId="0" fillId="0" borderId="2" xfId="0" applyNumberFormat="1" applyBorder="1"/>
    <xf numFmtId="0" fontId="8" fillId="0" borderId="0" xfId="0" applyFont="1"/>
    <xf numFmtId="0" fontId="7" fillId="0" borderId="0" xfId="0" applyFont="1" applyFill="1"/>
    <xf numFmtId="0" fontId="1" fillId="0" borderId="0" xfId="0" applyFont="1" applyFill="1"/>
    <xf numFmtId="0" fontId="7" fillId="0" borderId="0" xfId="0" applyFont="1" applyFill="1" applyAlignment="1"/>
    <xf numFmtId="0" fontId="0" fillId="0" borderId="0" xfId="0" applyAlignment="1"/>
    <xf numFmtId="0" fontId="8" fillId="0" borderId="0" xfId="0" applyFont="1" applyAlignment="1"/>
    <xf numFmtId="0" fontId="0" fillId="6" borderId="6" xfId="0" applyFill="1" applyBorder="1"/>
    <xf numFmtId="0" fontId="3" fillId="0" borderId="0" xfId="0" applyFont="1" applyBorder="1" applyAlignment="1">
      <alignment horizontal="right"/>
    </xf>
    <xf numFmtId="164" fontId="1" fillId="0" borderId="1" xfId="0" applyNumberFormat="1" applyFont="1" applyFill="1" applyBorder="1"/>
    <xf numFmtId="164" fontId="0" fillId="0" borderId="1" xfId="0" applyNumberFormat="1" applyBorder="1"/>
    <xf numFmtId="49" fontId="1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7" fillId="7" borderId="0" xfId="0" applyNumberFormat="1" applyFont="1" applyFill="1" applyAlignment="1" applyProtection="1"/>
    <xf numFmtId="0" fontId="0" fillId="0" borderId="0" xfId="0" applyNumberForma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cap="none" baseline="0"/>
              <a:t>Stundung ohne Ratenvereinbarung vs. Stundung mit Ratenvereinbarung </a:t>
            </a:r>
          </a:p>
        </c:rich>
      </c:tx>
      <c:layout>
        <c:manualLayout>
          <c:xMode val="edge"/>
          <c:yMode val="edge"/>
          <c:x val="0.18948436058789803"/>
          <c:y val="1.7316017316017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5">
                  <a:shade val="76000"/>
                  <a:alpha val="90000"/>
                </a:schemeClr>
              </a:solidFill>
              <a:ln w="19050">
                <a:solidFill>
                  <a:schemeClr val="accent5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2D4-4278-9D24-0BA3F7EF9357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  <a:alpha val="90000"/>
                </a:schemeClr>
              </a:solidFill>
              <a:ln w="19050">
                <a:solidFill>
                  <a:schemeClr val="accent5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2D4-4278-9D24-0BA3F7EF9357}"/>
              </c:ext>
            </c:extLst>
          </c:dPt>
          <c:dLbls>
            <c:dLbl>
              <c:idx val="0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BACC6"/>
                  </a:solidFill>
                  <a:round/>
                </a:ln>
                <a:effectLst>
                  <a:outerShdw blurRad="50800" dist="38100" dir="2700000" algn="tl" rotWithShape="0">
                    <a:srgbClr val="4BACC6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2D4-4278-9D24-0BA3F7EF9357}"/>
                </c:ext>
              </c:extLst>
            </c:dLbl>
            <c:dLbl>
              <c:idx val="1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BACC6"/>
                  </a:solidFill>
                  <a:round/>
                </a:ln>
                <a:effectLst>
                  <a:outerShdw blurRad="50800" dist="38100" dir="2700000" algn="tl" rotWithShape="0">
                    <a:srgbClr val="4BACC6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tint val="77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2D4-4278-9D24-0BA3F7EF9357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BACC6"/>
                </a:solidFill>
                <a:round/>
              </a:ln>
              <a:effectLst>
                <a:outerShdw blurRad="50800" dist="38100" dir="2700000" algn="tl" rotWithShape="0">
                  <a:srgbClr val="4BACC6">
                    <a:lumMod val="75000"/>
                    <a:alpha val="40000"/>
                  </a:srgbClr>
                </a:outerShdw>
              </a:effectLst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5">
                        <a:tint val="30000"/>
                      </a:schemeClr>
                    </a:solidFill>
                    <a:round/>
                  </a:ln>
                </c15:spPr>
              </c:ext>
            </c:extLst>
          </c:dLbls>
          <c:cat>
            <c:strRef>
              <c:f>(AlleVereinbarungen!$K$9,AlleVereinbarungen!$N$9)</c:f>
              <c:strCache>
                <c:ptCount val="2"/>
                <c:pt idx="0">
                  <c:v>Stundung ohne Ratenvereinbarung gesamt</c:v>
                </c:pt>
                <c:pt idx="1">
                  <c:v>Stundung mit Ratenvereinbarung gesamt</c:v>
                </c:pt>
              </c:strCache>
            </c:strRef>
          </c:cat>
          <c:val>
            <c:numRef>
              <c:f>(AlleVereinbarungen!$K$28,AlleVereinbarungen!$N$28)</c:f>
              <c:numCache>
                <c:formatCode>#,##0.00</c:formatCode>
                <c:ptCount val="2"/>
                <c:pt idx="0">
                  <c:v>10000</c:v>
                </c:pt>
                <c:pt idx="1">
                  <c:v>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D4-4278-9D24-0BA3F7EF935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cap="none" baseline="0"/>
              <a:t>gebuchte Stundung ohne Ratenvereinbarung vs. noch zu buchenden Stundung ohne Ratenvereinbarung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5">
                  <a:shade val="76000"/>
                  <a:alpha val="90000"/>
                </a:schemeClr>
              </a:solidFill>
              <a:ln w="19050">
                <a:solidFill>
                  <a:schemeClr val="accent5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B1-445A-86F0-A4817C4DE3CF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  <a:alpha val="90000"/>
                </a:schemeClr>
              </a:solidFill>
              <a:ln w="19050">
                <a:solidFill>
                  <a:schemeClr val="accent5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AB1-445A-86F0-A4817C4DE3CF}"/>
              </c:ext>
            </c:extLst>
          </c:dPt>
          <c:dLbls>
            <c:dLbl>
              <c:idx val="0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BACC6"/>
                  </a:solidFill>
                  <a:round/>
                </a:ln>
                <a:effectLst>
                  <a:outerShdw blurRad="50800" dist="38100" dir="2700000" algn="tl" rotWithShape="0">
                    <a:srgbClr val="4BACC6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AB1-445A-86F0-A4817C4DE3CF}"/>
                </c:ext>
              </c:extLst>
            </c:dLbl>
            <c:dLbl>
              <c:idx val="1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BACC6"/>
                  </a:solidFill>
                  <a:round/>
                </a:ln>
                <a:effectLst>
                  <a:outerShdw blurRad="50800" dist="38100" dir="2700000" algn="tl" rotWithShape="0">
                    <a:srgbClr val="4BACC6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tint val="77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AB1-445A-86F0-A4817C4DE3CF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BACC6"/>
                </a:solidFill>
                <a:round/>
              </a:ln>
              <a:effectLst>
                <a:outerShdw blurRad="50800" dist="38100" dir="2700000" algn="tl" rotWithShape="0">
                  <a:srgbClr val="4BACC6">
                    <a:lumMod val="75000"/>
                    <a:alpha val="40000"/>
                  </a:srgbClr>
                </a:outerShdw>
              </a:effectLst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5">
                        <a:tint val="30000"/>
                      </a:schemeClr>
                    </a:solidFill>
                    <a:round/>
                  </a:ln>
                </c15:spPr>
              </c:ext>
            </c:extLst>
          </c:dLbls>
          <c:cat>
            <c:strRef>
              <c:f>(NurStundungohneRate!$I$9,NurStundungohneRate!$J$9)</c:f>
              <c:strCache>
                <c:ptCount val="2"/>
                <c:pt idx="0">
                  <c:v>Stundung (nicht gebucht)</c:v>
                </c:pt>
                <c:pt idx="1">
                  <c:v>Stundung (gebucht)</c:v>
                </c:pt>
              </c:strCache>
            </c:strRef>
          </c:cat>
          <c:val>
            <c:numRef>
              <c:f>(NurStundungohneRate!$I$21,NurStundungohneRate!$J$21)</c:f>
              <c:numCache>
                <c:formatCode>#,##0.00</c:formatCode>
                <c:ptCount val="2"/>
                <c:pt idx="0">
                  <c:v>4700</c:v>
                </c:pt>
                <c:pt idx="1">
                  <c:v>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B1-445A-86F0-A4817C4DE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cap="none" spc="15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Stundung ohne Ratenvereinbarung vs. Stundung mit Ratenvereinbarung in Euro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cap="none" spc="15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(AlleVereinbarungen!$K$9,AlleVereinbarungen!$N$9)</c:f>
              <c:strCache>
                <c:ptCount val="2"/>
                <c:pt idx="0">
                  <c:v>Stundung ohne Ratenvereinbarung gesamt</c:v>
                </c:pt>
                <c:pt idx="1">
                  <c:v>Stundung mit Ratenvereinbarung gesamt</c:v>
                </c:pt>
              </c:strCache>
            </c:strRef>
          </c:cat>
          <c:val>
            <c:numRef>
              <c:f>(AlleVereinbarungen!$K$28,AlleVereinbarungen!$N$28)</c:f>
              <c:numCache>
                <c:formatCode>#,##0.00</c:formatCode>
                <c:ptCount val="2"/>
                <c:pt idx="0">
                  <c:v>10000</c:v>
                </c:pt>
                <c:pt idx="1">
                  <c:v>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A-4D56-8EF2-C48AACC72E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210139776"/>
        <c:axId val="210159488"/>
        <c:axId val="0"/>
      </c:bar3DChart>
      <c:catAx>
        <c:axId val="21013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159488"/>
        <c:crosses val="autoZero"/>
        <c:auto val="1"/>
        <c:lblAlgn val="ctr"/>
        <c:lblOffset val="100"/>
        <c:noMultiLvlLbl val="0"/>
      </c:catAx>
      <c:valAx>
        <c:axId val="210159488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01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cap="none" baseline="0"/>
              <a:t>Rückstand ohne Stundung vs. Rückstand aus Stundung ohne Ratenvereinbarung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5">
                  <a:shade val="76000"/>
                  <a:alpha val="90000"/>
                </a:schemeClr>
              </a:solidFill>
              <a:ln w="19050">
                <a:solidFill>
                  <a:schemeClr val="accent5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C58-4C20-A31F-2482F75D1449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  <a:alpha val="90000"/>
                </a:schemeClr>
              </a:solidFill>
              <a:ln w="19050">
                <a:solidFill>
                  <a:schemeClr val="accent5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C58-4C20-A31F-2482F75D1449}"/>
              </c:ext>
            </c:extLst>
          </c:dPt>
          <c:dLbls>
            <c:dLbl>
              <c:idx val="0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BACC6"/>
                  </a:solidFill>
                  <a:round/>
                </a:ln>
                <a:effectLst>
                  <a:outerShdw blurRad="50800" dist="38100" dir="2700000" algn="tl" rotWithShape="0">
                    <a:srgbClr val="4BACC6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C58-4C20-A31F-2482F75D1449}"/>
                </c:ext>
              </c:extLst>
            </c:dLbl>
            <c:dLbl>
              <c:idx val="1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BACC6"/>
                  </a:solidFill>
                  <a:round/>
                </a:ln>
                <a:effectLst>
                  <a:outerShdw blurRad="50800" dist="38100" dir="2700000" algn="tl" rotWithShape="0">
                    <a:srgbClr val="4BACC6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tint val="77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C58-4C20-A31F-2482F75D1449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BACC6"/>
                </a:solidFill>
                <a:round/>
              </a:ln>
              <a:effectLst>
                <a:outerShdw blurRad="50800" dist="38100" dir="2700000" algn="tl" rotWithShape="0">
                  <a:srgbClr val="4BACC6">
                    <a:lumMod val="75000"/>
                    <a:alpha val="40000"/>
                  </a:srgbClr>
                </a:outerShdw>
              </a:effectLst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5">
                        <a:tint val="30000"/>
                      </a:schemeClr>
                    </a:solidFill>
                    <a:round/>
                  </a:ln>
                </c15:spPr>
              </c:ext>
            </c:extLst>
          </c:dLbls>
          <c:cat>
            <c:strRef>
              <c:f>(Mietrückstände!$G$9,Mietrückstände!$H$9)</c:f>
              <c:strCache>
                <c:ptCount val="2"/>
                <c:pt idx="0">
                  <c:v>Saldo auf Stundung ohne Rate</c:v>
                </c:pt>
                <c:pt idx="1">
                  <c:v>Saldo ohne Stundung</c:v>
                </c:pt>
              </c:strCache>
            </c:strRef>
          </c:cat>
          <c:val>
            <c:numRef>
              <c:f>(Mietrückstände!$G$22,Mietrückstände!$H$22)</c:f>
              <c:numCache>
                <c:formatCode>#,##0.00</c:formatCode>
                <c:ptCount val="2"/>
                <c:pt idx="0">
                  <c:v>3550</c:v>
                </c:pt>
                <c:pt idx="1">
                  <c:v>12100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8-4C20-A31F-2482F75D1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dk1">
            <a:tint val="50000"/>
            <a:satMod val="300000"/>
          </a:schemeClr>
        </a:gs>
        <a:gs pos="35000">
          <a:schemeClr val="dk1">
            <a:tint val="37000"/>
            <a:satMod val="300000"/>
          </a:schemeClr>
        </a:gs>
        <a:gs pos="100000">
          <a:schemeClr val="dk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lleVereinbarungen!A1"/><Relationship Id="rId7" Type="http://schemas.openxmlformats.org/officeDocument/2006/relationships/hyperlink" Target="#Mietr&#252;ckst&#228;nde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hyperlink" Target="#NurStundungohneRat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20;bersich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6</xdr:row>
      <xdr:rowOff>0</xdr:rowOff>
    </xdr:from>
    <xdr:to>
      <xdr:col>6</xdr:col>
      <xdr:colOff>1743074</xdr:colOff>
      <xdr:row>33</xdr:row>
      <xdr:rowOff>28575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2A956F3B-BB44-46A4-A075-4776701471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19050</xdr:rowOff>
    </xdr:from>
    <xdr:to>
      <xdr:col>6</xdr:col>
      <xdr:colOff>1771650</xdr:colOff>
      <xdr:row>57</xdr:row>
      <xdr:rowOff>152400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E6735AB5-A039-4707-8057-EE1BAF319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34</xdr:row>
      <xdr:rowOff>0</xdr:rowOff>
    </xdr:from>
    <xdr:to>
      <xdr:col>2</xdr:col>
      <xdr:colOff>504825</xdr:colOff>
      <xdr:row>36</xdr:row>
      <xdr:rowOff>0</xdr:rowOff>
    </xdr:to>
    <xdr:sp macro="" textlink="">
      <xdr:nvSpPr>
        <xdr:cNvPr id="2" name="Rechteck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308CCD-D50B-4FAE-8636-E9D4ADF9F5D6}"/>
            </a:ext>
          </a:extLst>
        </xdr:cNvPr>
        <xdr:cNvSpPr/>
      </xdr:nvSpPr>
      <xdr:spPr>
        <a:xfrm>
          <a:off x="152400" y="5695950"/>
          <a:ext cx="1066800" cy="3238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200"/>
            <a:t>Details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495300</xdr:colOff>
      <xdr:row>61</xdr:row>
      <xdr:rowOff>0</xdr:rowOff>
    </xdr:to>
    <xdr:sp macro="" textlink="">
      <xdr:nvSpPr>
        <xdr:cNvPr id="8" name="Rechteck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3B2BCF-7335-48AB-AB61-4C4406EBADFB}"/>
            </a:ext>
          </a:extLst>
        </xdr:cNvPr>
        <xdr:cNvSpPr/>
      </xdr:nvSpPr>
      <xdr:spPr>
        <a:xfrm>
          <a:off x="142875" y="9744075"/>
          <a:ext cx="1066800" cy="3238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200"/>
            <a:t>Details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11</xdr:col>
      <xdr:colOff>923925</xdr:colOff>
      <xdr:row>33</xdr:row>
      <xdr:rowOff>28575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E0F1B47C-0221-422F-88C5-93E90AC07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1066800</xdr:colOff>
      <xdr:row>36</xdr:row>
      <xdr:rowOff>0</xdr:rowOff>
    </xdr:to>
    <xdr:sp macro="" textlink="">
      <xdr:nvSpPr>
        <xdr:cNvPr id="7" name="Rechteck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EC06F-CE0A-4D6D-91F3-3BB937F1AFD0}"/>
            </a:ext>
          </a:extLst>
        </xdr:cNvPr>
        <xdr:cNvSpPr/>
      </xdr:nvSpPr>
      <xdr:spPr>
        <a:xfrm>
          <a:off x="7515225" y="5695950"/>
          <a:ext cx="1066800" cy="3238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200"/>
            <a:t>Details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11</xdr:col>
      <xdr:colOff>914400</xdr:colOff>
      <xdr:row>58</xdr:row>
      <xdr:rowOff>9525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42BB6D75-EC8C-4E0E-B31C-A1AC9ABAF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7</xdr:col>
      <xdr:colOff>1066800</xdr:colOff>
      <xdr:row>61</xdr:row>
      <xdr:rowOff>0</xdr:rowOff>
    </xdr:to>
    <xdr:sp macro="" textlink="">
      <xdr:nvSpPr>
        <xdr:cNvPr id="12" name="Rechteck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94AE11A-06BB-438D-BFC2-57C9BCCDA1E3}"/>
            </a:ext>
          </a:extLst>
        </xdr:cNvPr>
        <xdr:cNvSpPr/>
      </xdr:nvSpPr>
      <xdr:spPr>
        <a:xfrm>
          <a:off x="7515225" y="9744075"/>
          <a:ext cx="1066800" cy="3238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200"/>
            <a:t>Details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28</xdr:row>
      <xdr:rowOff>0</xdr:rowOff>
    </xdr:from>
    <xdr:to>
      <xdr:col>3</xdr:col>
      <xdr:colOff>9524</xdr:colOff>
      <xdr:row>30</xdr:row>
      <xdr:rowOff>0</xdr:rowOff>
    </xdr:to>
    <xdr:sp macro="" textlink="">
      <xdr:nvSpPr>
        <xdr:cNvPr id="2" name="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0229B8-BD70-4020-B65E-DC04A8B0E2D9}"/>
            </a:ext>
          </a:extLst>
        </xdr:cNvPr>
        <xdr:cNvSpPr/>
      </xdr:nvSpPr>
      <xdr:spPr>
        <a:xfrm>
          <a:off x="761999" y="2543175"/>
          <a:ext cx="1533525" cy="3238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200"/>
            <a:t>Zurück zur Übersicht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C3702-AAAE-4D93-BE13-07341CB1932A}"/>
            </a:ext>
          </a:extLst>
        </xdr:cNvPr>
        <xdr:cNvSpPr/>
      </xdr:nvSpPr>
      <xdr:spPr>
        <a:xfrm>
          <a:off x="762000" y="2057400"/>
          <a:ext cx="1533525" cy="3238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200"/>
            <a:t>Zurück zur Übersicht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21</xdr:row>
      <xdr:rowOff>0</xdr:rowOff>
    </xdr:from>
    <xdr:to>
      <xdr:col>3</xdr:col>
      <xdr:colOff>9524</xdr:colOff>
      <xdr:row>23</xdr:row>
      <xdr:rowOff>0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B7D296-4E6C-44CB-9DEA-FEA7C35557AE}"/>
            </a:ext>
          </a:extLst>
        </xdr:cNvPr>
        <xdr:cNvSpPr/>
      </xdr:nvSpPr>
      <xdr:spPr>
        <a:xfrm>
          <a:off x="761999" y="2562225"/>
          <a:ext cx="1533525" cy="3238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DE" sz="1200"/>
            <a:t>Zurück zur Übersicht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2:L5"/>
  <sheetViews>
    <sheetView showGridLines="0" tabSelected="1" zoomScaleNormal="100" workbookViewId="0"/>
  </sheetViews>
  <sheetFormatPr baseColWidth="10" defaultRowHeight="13.2" x14ac:dyDescent="0.25"/>
  <cols>
    <col min="1" max="1" width="2.109375" customWidth="1"/>
    <col min="2" max="2" width="8.5546875" customWidth="1"/>
    <col min="3" max="3" width="25.6640625" customWidth="1"/>
    <col min="4" max="4" width="7.109375" customWidth="1"/>
    <col min="5" max="5" width="26.33203125" customWidth="1"/>
    <col min="6" max="6" width="11.44140625" customWidth="1"/>
    <col min="7" max="7" width="31.44140625" customWidth="1"/>
    <col min="8" max="10" width="24.33203125" customWidth="1"/>
    <col min="11" max="11" width="18.5546875" customWidth="1"/>
    <col min="12" max="12" width="15.5546875" customWidth="1"/>
    <col min="13" max="13" width="14.33203125" customWidth="1"/>
    <col min="14" max="14" width="35.6640625" customWidth="1"/>
  </cols>
  <sheetData>
    <row r="2" spans="2:12" ht="21" x14ac:dyDescent="0.4">
      <c r="B2" s="48" t="s">
        <v>22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ht="21" x14ac:dyDescent="0.4">
      <c r="B3" s="48" t="s">
        <v>25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2:12" x14ac:dyDescent="0.25">
      <c r="B5" s="2" t="s">
        <v>4</v>
      </c>
      <c r="C5" s="4">
        <v>43982</v>
      </c>
    </row>
  </sheetData>
  <mergeCells count="2">
    <mergeCell ref="B2:L2"/>
    <mergeCell ref="B3:L3"/>
  </mergeCells>
  <phoneticPr fontId="2" type="noConversion"/>
  <pageMargins left="0.39370078740157483" right="0.39370078740157483" top="0.78740157480314965" bottom="0.39370078740157483" header="0.31496062992125984" footer="0.31496062992125984"/>
  <pageSetup paperSize="9" scale="65" fitToHeight="9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2:S29"/>
  <sheetViews>
    <sheetView zoomScaleNormal="100" workbookViewId="0"/>
  </sheetViews>
  <sheetFormatPr baseColWidth="10" defaultRowHeight="13.2" x14ac:dyDescent="0.25"/>
  <cols>
    <col min="1" max="1" width="2.109375" customWidth="1"/>
    <col min="2" max="2" width="8.5546875" customWidth="1"/>
    <col min="3" max="3" width="28.5546875" customWidth="1"/>
    <col min="4" max="4" width="8.5546875" customWidth="1"/>
    <col min="5" max="5" width="28.5546875" customWidth="1"/>
    <col min="6" max="6" width="11.44140625" customWidth="1"/>
    <col min="7" max="7" width="31.44140625" customWidth="1"/>
    <col min="8" max="8" width="20" customWidth="1"/>
    <col min="9" max="9" width="27.109375" customWidth="1"/>
    <col min="10" max="10" width="21.44140625" customWidth="1"/>
    <col min="11" max="16" width="20.6640625" customWidth="1"/>
    <col min="19" max="19" width="11.44140625" style="37"/>
  </cols>
  <sheetData>
    <row r="2" spans="1:19" ht="21" x14ac:dyDescent="0.4">
      <c r="B2" s="6" t="s">
        <v>22</v>
      </c>
    </row>
    <row r="4" spans="1:19" x14ac:dyDescent="0.25">
      <c r="B4" s="2" t="s">
        <v>10</v>
      </c>
      <c r="C4" s="4">
        <v>43966</v>
      </c>
      <c r="D4" s="2"/>
      <c r="E4" s="2"/>
      <c r="F4" s="2"/>
      <c r="G4" s="2"/>
    </row>
    <row r="5" spans="1:19" x14ac:dyDescent="0.25">
      <c r="B5" s="2" t="s">
        <v>4</v>
      </c>
      <c r="C5" s="4">
        <v>43982</v>
      </c>
      <c r="D5" s="2"/>
      <c r="E5" s="2"/>
      <c r="F5" s="2"/>
      <c r="G5" s="2"/>
    </row>
    <row r="6" spans="1:19" x14ac:dyDescent="0.25">
      <c r="B6" s="2"/>
      <c r="C6" s="4"/>
      <c r="D6" s="2"/>
      <c r="E6" s="2"/>
      <c r="F6" s="29"/>
      <c r="G6" s="2"/>
      <c r="H6" s="30"/>
    </row>
    <row r="7" spans="1:19" x14ac:dyDescent="0.25">
      <c r="B7" s="2" t="s">
        <v>13</v>
      </c>
      <c r="S7" s="37" t="s">
        <v>33</v>
      </c>
    </row>
    <row r="8" spans="1:19" x14ac:dyDescent="0.25">
      <c r="H8" s="18" t="s">
        <v>19</v>
      </c>
      <c r="I8" s="19"/>
      <c r="J8" s="19"/>
      <c r="K8" s="9" t="s">
        <v>21</v>
      </c>
      <c r="L8" s="8"/>
      <c r="M8" s="8"/>
      <c r="N8" s="20" t="s">
        <v>20</v>
      </c>
      <c r="O8" s="21"/>
      <c r="P8" s="43"/>
    </row>
    <row r="9" spans="1:19" s="22" customFormat="1" ht="39.6" x14ac:dyDescent="0.25">
      <c r="B9" s="23" t="s">
        <v>0</v>
      </c>
      <c r="C9" s="23" t="s">
        <v>1</v>
      </c>
      <c r="D9" s="24" t="s">
        <v>2</v>
      </c>
      <c r="E9" s="24" t="s">
        <v>3</v>
      </c>
      <c r="F9" s="24" t="s">
        <v>11</v>
      </c>
      <c r="G9" s="24" t="s">
        <v>6</v>
      </c>
      <c r="H9" s="25" t="s">
        <v>14</v>
      </c>
      <c r="I9" s="25" t="s">
        <v>15</v>
      </c>
      <c r="J9" s="25" t="s">
        <v>16</v>
      </c>
      <c r="K9" s="26" t="s">
        <v>23</v>
      </c>
      <c r="L9" s="26" t="s">
        <v>30</v>
      </c>
      <c r="M9" s="26" t="s">
        <v>29</v>
      </c>
      <c r="N9" s="27" t="s">
        <v>24</v>
      </c>
      <c r="O9" s="27" t="s">
        <v>31</v>
      </c>
      <c r="P9" s="27" t="s">
        <v>28</v>
      </c>
      <c r="S9" s="37"/>
    </row>
    <row r="10" spans="1:19" x14ac:dyDescent="0.25">
      <c r="A10" s="14"/>
      <c r="B10" s="1" t="s">
        <v>37</v>
      </c>
      <c r="C10" s="3" t="s">
        <v>38</v>
      </c>
      <c r="D10" s="1" t="s">
        <v>39</v>
      </c>
      <c r="E10" s="3" t="s">
        <v>40</v>
      </c>
      <c r="F10" s="46">
        <v>-600</v>
      </c>
      <c r="G10" s="10" t="s">
        <v>41</v>
      </c>
      <c r="H10" s="45">
        <v>0</v>
      </c>
      <c r="I10" s="45">
        <v>-500</v>
      </c>
      <c r="J10" s="15">
        <f>H10-I10</f>
        <v>500</v>
      </c>
      <c r="K10" s="15">
        <f>IF(OR(S10="2",S10="4"),H10,0)</f>
        <v>0</v>
      </c>
      <c r="L10" s="15">
        <f>IF(OR(S10="2",S10="4"),I10,0)</f>
        <v>-500</v>
      </c>
      <c r="M10" s="15">
        <f>K10-L10</f>
        <v>500</v>
      </c>
      <c r="N10" s="15">
        <f>H10-K10</f>
        <v>0</v>
      </c>
      <c r="O10" s="15">
        <f>I10-L10</f>
        <v>0</v>
      </c>
      <c r="P10" s="15">
        <f>N10-O10</f>
        <v>0</v>
      </c>
      <c r="S10" s="37" t="str">
        <f>LEFT(G10,1)</f>
        <v>4</v>
      </c>
    </row>
    <row r="11" spans="1:19" x14ac:dyDescent="0.25">
      <c r="A11" s="14"/>
      <c r="B11" s="1" t="s">
        <v>37</v>
      </c>
      <c r="C11" s="3" t="s">
        <v>38</v>
      </c>
      <c r="D11" s="1" t="s">
        <v>39</v>
      </c>
      <c r="E11" s="3" t="s">
        <v>40</v>
      </c>
      <c r="F11" s="12"/>
      <c r="G11" s="10" t="s">
        <v>42</v>
      </c>
      <c r="H11" s="45">
        <v>600</v>
      </c>
      <c r="I11" s="45">
        <v>200</v>
      </c>
      <c r="J11" s="15">
        <f t="shared" ref="J11:J27" si="0">H11-I11</f>
        <v>400</v>
      </c>
      <c r="K11" s="15">
        <f t="shared" ref="K11:K27" si="1">IF(OR(S11="2",S11="4"),H11,0)</f>
        <v>0</v>
      </c>
      <c r="L11" s="15">
        <f t="shared" ref="L11:L27" si="2">IF(OR(S11="2",S11="4"),I11,0)</f>
        <v>0</v>
      </c>
      <c r="M11" s="15">
        <f t="shared" ref="M11:M27" si="3">K11-L11</f>
        <v>0</v>
      </c>
      <c r="N11" s="15">
        <f t="shared" ref="N11:N27" si="4">H11-K11</f>
        <v>600</v>
      </c>
      <c r="O11" s="15">
        <f t="shared" ref="O11:O27" si="5">I11-L11</f>
        <v>200</v>
      </c>
      <c r="P11" s="15">
        <f t="shared" ref="P11:P27" si="6">N11-O11</f>
        <v>400</v>
      </c>
      <c r="S11" s="37" t="str">
        <f t="shared" ref="S11:S27" si="7">LEFT(G11,1)</f>
        <v>3</v>
      </c>
    </row>
    <row r="12" spans="1:19" x14ac:dyDescent="0.25">
      <c r="A12" s="14"/>
      <c r="B12" s="1" t="s">
        <v>37</v>
      </c>
      <c r="C12" s="3" t="s">
        <v>38</v>
      </c>
      <c r="D12" s="1" t="s">
        <v>43</v>
      </c>
      <c r="E12" s="3" t="s">
        <v>44</v>
      </c>
      <c r="F12" s="46">
        <v>-550</v>
      </c>
      <c r="G12" s="10" t="s">
        <v>41</v>
      </c>
      <c r="H12" s="45">
        <v>150</v>
      </c>
      <c r="I12" s="45">
        <v>0</v>
      </c>
      <c r="J12" s="15">
        <f t="shared" si="0"/>
        <v>150</v>
      </c>
      <c r="K12" s="15">
        <f t="shared" si="1"/>
        <v>150</v>
      </c>
      <c r="L12" s="15">
        <f t="shared" si="2"/>
        <v>0</v>
      </c>
      <c r="M12" s="15">
        <f t="shared" si="3"/>
        <v>150</v>
      </c>
      <c r="N12" s="15">
        <f t="shared" si="4"/>
        <v>0</v>
      </c>
      <c r="O12" s="15">
        <f t="shared" si="5"/>
        <v>0</v>
      </c>
      <c r="P12" s="15">
        <f t="shared" si="6"/>
        <v>0</v>
      </c>
      <c r="S12" s="37" t="str">
        <f t="shared" si="7"/>
        <v>4</v>
      </c>
    </row>
    <row r="13" spans="1:19" x14ac:dyDescent="0.25">
      <c r="A13" s="14"/>
      <c r="B13" s="1" t="s">
        <v>37</v>
      </c>
      <c r="C13" s="3" t="s">
        <v>38</v>
      </c>
      <c r="D13" s="1" t="s">
        <v>43</v>
      </c>
      <c r="E13" s="3" t="s">
        <v>44</v>
      </c>
      <c r="F13" s="12"/>
      <c r="G13" s="10" t="s">
        <v>42</v>
      </c>
      <c r="H13" s="45">
        <v>1350</v>
      </c>
      <c r="I13" s="45">
        <v>450</v>
      </c>
      <c r="J13" s="15">
        <f t="shared" si="0"/>
        <v>900</v>
      </c>
      <c r="K13" s="15">
        <f t="shared" si="1"/>
        <v>0</v>
      </c>
      <c r="L13" s="15">
        <f t="shared" si="2"/>
        <v>0</v>
      </c>
      <c r="M13" s="15">
        <f t="shared" si="3"/>
        <v>0</v>
      </c>
      <c r="N13" s="15">
        <f t="shared" si="4"/>
        <v>1350</v>
      </c>
      <c r="O13" s="15">
        <f t="shared" si="5"/>
        <v>450</v>
      </c>
      <c r="P13" s="15">
        <f t="shared" si="6"/>
        <v>900</v>
      </c>
      <c r="S13" s="37" t="str">
        <f t="shared" si="7"/>
        <v>3</v>
      </c>
    </row>
    <row r="14" spans="1:19" x14ac:dyDescent="0.25">
      <c r="A14" s="14"/>
      <c r="B14" s="1" t="s">
        <v>37</v>
      </c>
      <c r="C14" s="3" t="s">
        <v>38</v>
      </c>
      <c r="D14" s="1" t="s">
        <v>45</v>
      </c>
      <c r="E14" s="3" t="s">
        <v>46</v>
      </c>
      <c r="F14" s="46">
        <v>-1000</v>
      </c>
      <c r="G14" s="10" t="s">
        <v>41</v>
      </c>
      <c r="H14" s="45">
        <v>750</v>
      </c>
      <c r="I14" s="45">
        <v>0</v>
      </c>
      <c r="J14" s="15">
        <f t="shared" si="0"/>
        <v>750</v>
      </c>
      <c r="K14" s="15">
        <f t="shared" si="1"/>
        <v>750</v>
      </c>
      <c r="L14" s="15">
        <f t="shared" si="2"/>
        <v>0</v>
      </c>
      <c r="M14" s="15">
        <f t="shared" si="3"/>
        <v>750</v>
      </c>
      <c r="N14" s="15">
        <f t="shared" si="4"/>
        <v>0</v>
      </c>
      <c r="O14" s="15">
        <f t="shared" si="5"/>
        <v>0</v>
      </c>
      <c r="P14" s="15">
        <f t="shared" si="6"/>
        <v>0</v>
      </c>
      <c r="S14" s="37" t="str">
        <f t="shared" si="7"/>
        <v>4</v>
      </c>
    </row>
    <row r="15" spans="1:19" x14ac:dyDescent="0.25">
      <c r="A15" s="14"/>
      <c r="B15" s="1" t="s">
        <v>37</v>
      </c>
      <c r="C15" s="3" t="s">
        <v>38</v>
      </c>
      <c r="D15" s="1" t="s">
        <v>45</v>
      </c>
      <c r="E15" s="3" t="s">
        <v>46</v>
      </c>
      <c r="F15" s="12"/>
      <c r="G15" s="10" t="s">
        <v>42</v>
      </c>
      <c r="H15" s="45">
        <v>750</v>
      </c>
      <c r="I15" s="45">
        <v>250</v>
      </c>
      <c r="J15" s="15">
        <f t="shared" si="0"/>
        <v>500</v>
      </c>
      <c r="K15" s="15">
        <f t="shared" si="1"/>
        <v>0</v>
      </c>
      <c r="L15" s="15">
        <f t="shared" si="2"/>
        <v>0</v>
      </c>
      <c r="M15" s="15">
        <f t="shared" si="3"/>
        <v>0</v>
      </c>
      <c r="N15" s="15">
        <f t="shared" si="4"/>
        <v>750</v>
      </c>
      <c r="O15" s="15">
        <f t="shared" si="5"/>
        <v>250</v>
      </c>
      <c r="P15" s="15">
        <f t="shared" si="6"/>
        <v>500</v>
      </c>
      <c r="S15" s="37" t="str">
        <f t="shared" si="7"/>
        <v>3</v>
      </c>
    </row>
    <row r="16" spans="1:19" x14ac:dyDescent="0.25">
      <c r="A16" s="14"/>
      <c r="B16" s="1" t="s">
        <v>37</v>
      </c>
      <c r="C16" s="3" t="s">
        <v>38</v>
      </c>
      <c r="D16" s="1" t="s">
        <v>47</v>
      </c>
      <c r="E16" s="3" t="s">
        <v>48</v>
      </c>
      <c r="F16" s="46">
        <v>-1200</v>
      </c>
      <c r="G16" s="10" t="s">
        <v>41</v>
      </c>
      <c r="H16" s="45">
        <v>600</v>
      </c>
      <c r="I16" s="45">
        <v>0</v>
      </c>
      <c r="J16" s="15">
        <f t="shared" si="0"/>
        <v>600</v>
      </c>
      <c r="K16" s="15">
        <f t="shared" si="1"/>
        <v>600</v>
      </c>
      <c r="L16" s="15">
        <f t="shared" si="2"/>
        <v>0</v>
      </c>
      <c r="M16" s="15">
        <f t="shared" si="3"/>
        <v>600</v>
      </c>
      <c r="N16" s="15">
        <f t="shared" si="4"/>
        <v>0</v>
      </c>
      <c r="O16" s="15">
        <f t="shared" si="5"/>
        <v>0</v>
      </c>
      <c r="P16" s="15">
        <f t="shared" si="6"/>
        <v>0</v>
      </c>
      <c r="S16" s="37" t="str">
        <f t="shared" si="7"/>
        <v>4</v>
      </c>
    </row>
    <row r="17" spans="1:19" x14ac:dyDescent="0.25">
      <c r="A17" s="14"/>
      <c r="B17" s="1" t="s">
        <v>37</v>
      </c>
      <c r="C17" s="3" t="s">
        <v>38</v>
      </c>
      <c r="D17" s="1" t="s">
        <v>49</v>
      </c>
      <c r="E17" s="3" t="s">
        <v>50</v>
      </c>
      <c r="F17" s="46">
        <v>-1200</v>
      </c>
      <c r="G17" s="10" t="s">
        <v>41</v>
      </c>
      <c r="H17" s="45">
        <v>1400</v>
      </c>
      <c r="I17" s="45">
        <v>500</v>
      </c>
      <c r="J17" s="15">
        <f t="shared" si="0"/>
        <v>900</v>
      </c>
      <c r="K17" s="15">
        <f t="shared" si="1"/>
        <v>1400</v>
      </c>
      <c r="L17" s="15">
        <f t="shared" si="2"/>
        <v>500</v>
      </c>
      <c r="M17" s="15">
        <f t="shared" si="3"/>
        <v>900</v>
      </c>
      <c r="N17" s="15">
        <f t="shared" si="4"/>
        <v>0</v>
      </c>
      <c r="O17" s="15">
        <f t="shared" si="5"/>
        <v>0</v>
      </c>
      <c r="P17" s="15">
        <f t="shared" si="6"/>
        <v>0</v>
      </c>
      <c r="S17" s="37" t="str">
        <f t="shared" si="7"/>
        <v>4</v>
      </c>
    </row>
    <row r="18" spans="1:19" x14ac:dyDescent="0.25">
      <c r="A18" s="14"/>
      <c r="B18" s="1" t="s">
        <v>37</v>
      </c>
      <c r="C18" s="3" t="s">
        <v>38</v>
      </c>
      <c r="D18" s="1" t="s">
        <v>51</v>
      </c>
      <c r="E18" s="3" t="s">
        <v>52</v>
      </c>
      <c r="F18" s="46">
        <v>-1200</v>
      </c>
      <c r="G18" s="10" t="s">
        <v>41</v>
      </c>
      <c r="H18" s="45">
        <v>1500</v>
      </c>
      <c r="I18" s="45">
        <v>500</v>
      </c>
      <c r="J18" s="15">
        <f t="shared" si="0"/>
        <v>1000</v>
      </c>
      <c r="K18" s="15">
        <f t="shared" si="1"/>
        <v>1500</v>
      </c>
      <c r="L18" s="15">
        <f t="shared" si="2"/>
        <v>500</v>
      </c>
      <c r="M18" s="15">
        <f t="shared" si="3"/>
        <v>1000</v>
      </c>
      <c r="N18" s="15">
        <f t="shared" si="4"/>
        <v>0</v>
      </c>
      <c r="O18" s="15">
        <f t="shared" si="5"/>
        <v>0</v>
      </c>
      <c r="P18" s="15">
        <f t="shared" si="6"/>
        <v>0</v>
      </c>
      <c r="S18" s="37" t="str">
        <f t="shared" si="7"/>
        <v>4</v>
      </c>
    </row>
    <row r="19" spans="1:19" x14ac:dyDescent="0.25">
      <c r="A19" s="14"/>
      <c r="B19" s="1" t="s">
        <v>37</v>
      </c>
      <c r="C19" s="3" t="s">
        <v>38</v>
      </c>
      <c r="D19" s="1" t="s">
        <v>53</v>
      </c>
      <c r="E19" s="3" t="s">
        <v>54</v>
      </c>
      <c r="F19" s="46">
        <v>-1200</v>
      </c>
      <c r="G19" s="10" t="s">
        <v>41</v>
      </c>
      <c r="H19" s="45">
        <v>0</v>
      </c>
      <c r="I19" s="45">
        <v>0</v>
      </c>
      <c r="J19" s="15">
        <f t="shared" si="0"/>
        <v>0</v>
      </c>
      <c r="K19" s="15">
        <f t="shared" si="1"/>
        <v>0</v>
      </c>
      <c r="L19" s="15">
        <f t="shared" si="2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>
        <f t="shared" si="6"/>
        <v>0</v>
      </c>
      <c r="S19" s="37" t="str">
        <f t="shared" si="7"/>
        <v>4</v>
      </c>
    </row>
    <row r="20" spans="1:19" x14ac:dyDescent="0.25">
      <c r="A20" s="14"/>
      <c r="B20" s="1" t="s">
        <v>37</v>
      </c>
      <c r="C20" s="3" t="s">
        <v>38</v>
      </c>
      <c r="D20" s="1" t="s">
        <v>53</v>
      </c>
      <c r="E20" s="3" t="s">
        <v>54</v>
      </c>
      <c r="F20" s="12"/>
      <c r="G20" s="10" t="s">
        <v>42</v>
      </c>
      <c r="H20" s="45">
        <v>600</v>
      </c>
      <c r="I20" s="45">
        <v>200</v>
      </c>
      <c r="J20" s="15">
        <f t="shared" si="0"/>
        <v>400</v>
      </c>
      <c r="K20" s="15">
        <f t="shared" si="1"/>
        <v>0</v>
      </c>
      <c r="L20" s="15">
        <f t="shared" si="2"/>
        <v>0</v>
      </c>
      <c r="M20" s="15">
        <f t="shared" si="3"/>
        <v>0</v>
      </c>
      <c r="N20" s="15">
        <f t="shared" si="4"/>
        <v>600</v>
      </c>
      <c r="O20" s="15">
        <f t="shared" si="5"/>
        <v>200</v>
      </c>
      <c r="P20" s="15">
        <f t="shared" si="6"/>
        <v>400</v>
      </c>
      <c r="S20" s="37" t="str">
        <f t="shared" si="7"/>
        <v>3</v>
      </c>
    </row>
    <row r="21" spans="1:19" x14ac:dyDescent="0.25">
      <c r="A21" s="14"/>
      <c r="B21" s="1" t="s">
        <v>37</v>
      </c>
      <c r="C21" s="3" t="s">
        <v>38</v>
      </c>
      <c r="D21" s="1" t="s">
        <v>55</v>
      </c>
      <c r="E21" s="3" t="s">
        <v>56</v>
      </c>
      <c r="F21" s="46">
        <v>-1200</v>
      </c>
      <c r="G21" s="10" t="s">
        <v>41</v>
      </c>
      <c r="H21" s="45">
        <v>0</v>
      </c>
      <c r="I21" s="45">
        <v>0</v>
      </c>
      <c r="J21" s="15">
        <f t="shared" si="0"/>
        <v>0</v>
      </c>
      <c r="K21" s="15">
        <f t="shared" si="1"/>
        <v>0</v>
      </c>
      <c r="L21" s="15">
        <f t="shared" si="2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>
        <f t="shared" si="6"/>
        <v>0</v>
      </c>
      <c r="S21" s="37" t="str">
        <f t="shared" si="7"/>
        <v>4</v>
      </c>
    </row>
    <row r="22" spans="1:19" x14ac:dyDescent="0.25">
      <c r="A22" s="14"/>
      <c r="B22" s="1" t="s">
        <v>37</v>
      </c>
      <c r="C22" s="3" t="s">
        <v>38</v>
      </c>
      <c r="D22" s="1" t="s">
        <v>55</v>
      </c>
      <c r="E22" s="3" t="s">
        <v>56</v>
      </c>
      <c r="F22" s="12"/>
      <c r="G22" s="10" t="s">
        <v>42</v>
      </c>
      <c r="H22" s="45">
        <v>900</v>
      </c>
      <c r="I22" s="45">
        <v>300</v>
      </c>
      <c r="J22" s="15">
        <f t="shared" si="0"/>
        <v>600</v>
      </c>
      <c r="K22" s="15">
        <f t="shared" si="1"/>
        <v>0</v>
      </c>
      <c r="L22" s="15">
        <f t="shared" si="2"/>
        <v>0</v>
      </c>
      <c r="M22" s="15">
        <f t="shared" si="3"/>
        <v>0</v>
      </c>
      <c r="N22" s="15">
        <f t="shared" si="4"/>
        <v>900</v>
      </c>
      <c r="O22" s="15">
        <f t="shared" si="5"/>
        <v>300</v>
      </c>
      <c r="P22" s="15">
        <f t="shared" si="6"/>
        <v>600</v>
      </c>
      <c r="S22" s="37" t="str">
        <f t="shared" si="7"/>
        <v>3</v>
      </c>
    </row>
    <row r="23" spans="1:19" x14ac:dyDescent="0.25">
      <c r="A23" s="14"/>
      <c r="B23" s="1" t="s">
        <v>37</v>
      </c>
      <c r="C23" s="3" t="s">
        <v>38</v>
      </c>
      <c r="D23" s="1" t="s">
        <v>57</v>
      </c>
      <c r="E23" s="3" t="s">
        <v>58</v>
      </c>
      <c r="F23" s="46">
        <v>-900</v>
      </c>
      <c r="G23" s="10" t="s">
        <v>41</v>
      </c>
      <c r="H23" s="45">
        <v>600</v>
      </c>
      <c r="I23" s="45">
        <v>200</v>
      </c>
      <c r="J23" s="15">
        <f t="shared" si="0"/>
        <v>400</v>
      </c>
      <c r="K23" s="15">
        <f t="shared" si="1"/>
        <v>600</v>
      </c>
      <c r="L23" s="15">
        <f t="shared" si="2"/>
        <v>200</v>
      </c>
      <c r="M23" s="15">
        <f t="shared" si="3"/>
        <v>400</v>
      </c>
      <c r="N23" s="15">
        <f t="shared" si="4"/>
        <v>0</v>
      </c>
      <c r="O23" s="15">
        <f t="shared" si="5"/>
        <v>0</v>
      </c>
      <c r="P23" s="15">
        <f t="shared" si="6"/>
        <v>0</v>
      </c>
      <c r="S23" s="37" t="str">
        <f t="shared" si="7"/>
        <v>4</v>
      </c>
    </row>
    <row r="24" spans="1:19" x14ac:dyDescent="0.25">
      <c r="A24" s="14"/>
      <c r="B24" s="1" t="s">
        <v>37</v>
      </c>
      <c r="C24" s="3" t="s">
        <v>38</v>
      </c>
      <c r="D24" s="1" t="s">
        <v>57</v>
      </c>
      <c r="E24" s="3" t="s">
        <v>58</v>
      </c>
      <c r="F24" s="12"/>
      <c r="G24" s="10" t="s">
        <v>42</v>
      </c>
      <c r="H24" s="45">
        <v>600</v>
      </c>
      <c r="I24" s="45">
        <v>200</v>
      </c>
      <c r="J24" s="15">
        <f t="shared" si="0"/>
        <v>400</v>
      </c>
      <c r="K24" s="15">
        <f t="shared" si="1"/>
        <v>0</v>
      </c>
      <c r="L24" s="15">
        <f t="shared" si="2"/>
        <v>0</v>
      </c>
      <c r="M24" s="15">
        <f t="shared" si="3"/>
        <v>0</v>
      </c>
      <c r="N24" s="15">
        <f t="shared" si="4"/>
        <v>600</v>
      </c>
      <c r="O24" s="15">
        <f t="shared" si="5"/>
        <v>200</v>
      </c>
      <c r="P24" s="15">
        <f t="shared" si="6"/>
        <v>400</v>
      </c>
      <c r="S24" s="37" t="str">
        <f t="shared" si="7"/>
        <v>3</v>
      </c>
    </row>
    <row r="25" spans="1:19" x14ac:dyDescent="0.25">
      <c r="A25" s="14"/>
      <c r="B25" s="1" t="s">
        <v>37</v>
      </c>
      <c r="C25" s="3" t="s">
        <v>38</v>
      </c>
      <c r="D25" s="1" t="s">
        <v>59</v>
      </c>
      <c r="E25" s="3" t="s">
        <v>60</v>
      </c>
      <c r="F25" s="46">
        <v>-3600</v>
      </c>
      <c r="G25" s="10" t="s">
        <v>41</v>
      </c>
      <c r="H25" s="45">
        <v>0</v>
      </c>
      <c r="I25" s="45">
        <v>-1000</v>
      </c>
      <c r="J25" s="15">
        <f t="shared" si="0"/>
        <v>1000</v>
      </c>
      <c r="K25" s="15">
        <f t="shared" si="1"/>
        <v>0</v>
      </c>
      <c r="L25" s="15">
        <f t="shared" si="2"/>
        <v>-1000</v>
      </c>
      <c r="M25" s="15">
        <f t="shared" si="3"/>
        <v>1000</v>
      </c>
      <c r="N25" s="15">
        <f t="shared" si="4"/>
        <v>0</v>
      </c>
      <c r="O25" s="15">
        <f t="shared" si="5"/>
        <v>0</v>
      </c>
      <c r="P25" s="15">
        <f t="shared" si="6"/>
        <v>0</v>
      </c>
      <c r="S25" s="37" t="str">
        <f t="shared" si="7"/>
        <v>4</v>
      </c>
    </row>
    <row r="26" spans="1:19" x14ac:dyDescent="0.25">
      <c r="A26" s="14"/>
      <c r="B26" s="1" t="s">
        <v>37</v>
      </c>
      <c r="C26" s="3" t="s">
        <v>38</v>
      </c>
      <c r="D26" s="1" t="s">
        <v>59</v>
      </c>
      <c r="E26" s="3" t="s">
        <v>60</v>
      </c>
      <c r="F26" s="12"/>
      <c r="G26" s="10" t="s">
        <v>42</v>
      </c>
      <c r="H26" s="45">
        <v>1500</v>
      </c>
      <c r="I26" s="45">
        <v>1500</v>
      </c>
      <c r="J26" s="15">
        <f t="shared" si="0"/>
        <v>0</v>
      </c>
      <c r="K26" s="15">
        <f t="shared" si="1"/>
        <v>0</v>
      </c>
      <c r="L26" s="15">
        <f t="shared" si="2"/>
        <v>0</v>
      </c>
      <c r="M26" s="15">
        <f t="shared" si="3"/>
        <v>0</v>
      </c>
      <c r="N26" s="15">
        <f t="shared" si="4"/>
        <v>1500</v>
      </c>
      <c r="O26" s="15">
        <f t="shared" si="5"/>
        <v>1500</v>
      </c>
      <c r="P26" s="15">
        <f t="shared" si="6"/>
        <v>0</v>
      </c>
      <c r="S26" s="37" t="str">
        <f t="shared" si="7"/>
        <v>3</v>
      </c>
    </row>
    <row r="27" spans="1:19" x14ac:dyDescent="0.25">
      <c r="A27" s="14"/>
      <c r="B27" s="1" t="s">
        <v>37</v>
      </c>
      <c r="C27" s="3" t="s">
        <v>38</v>
      </c>
      <c r="D27" s="1" t="s">
        <v>61</v>
      </c>
      <c r="E27" s="3" t="s">
        <v>62</v>
      </c>
      <c r="F27" s="46">
        <v>-3000</v>
      </c>
      <c r="G27" s="10" t="s">
        <v>63</v>
      </c>
      <c r="H27" s="45">
        <v>5000</v>
      </c>
      <c r="I27" s="45">
        <v>5000</v>
      </c>
      <c r="J27" s="15">
        <f t="shared" si="0"/>
        <v>0</v>
      </c>
      <c r="K27" s="15">
        <f t="shared" si="1"/>
        <v>5000</v>
      </c>
      <c r="L27" s="15">
        <f t="shared" si="2"/>
        <v>5000</v>
      </c>
      <c r="M27" s="15">
        <f t="shared" si="3"/>
        <v>0</v>
      </c>
      <c r="N27" s="15">
        <f t="shared" si="4"/>
        <v>0</v>
      </c>
      <c r="O27" s="15">
        <f t="shared" si="5"/>
        <v>0</v>
      </c>
      <c r="P27" s="15">
        <f t="shared" si="6"/>
        <v>0</v>
      </c>
      <c r="S27" s="37" t="str">
        <f t="shared" si="7"/>
        <v>2</v>
      </c>
    </row>
    <row r="28" spans="1:19" ht="13.8" thickBot="1" x14ac:dyDescent="0.3">
      <c r="A28" s="11"/>
      <c r="B28" s="11"/>
      <c r="E28" s="13" t="s">
        <v>18</v>
      </c>
      <c r="F28" s="32">
        <f>SUM(F9:F27)</f>
        <v>-15650</v>
      </c>
      <c r="H28" s="33">
        <f t="shared" ref="H28:P28" si="8">SUM(H9:H27)</f>
        <v>16300</v>
      </c>
      <c r="I28" s="33">
        <f t="shared" si="8"/>
        <v>7800</v>
      </c>
      <c r="J28" s="33">
        <f t="shared" si="8"/>
        <v>8500</v>
      </c>
      <c r="K28" s="33">
        <f t="shared" si="8"/>
        <v>10000</v>
      </c>
      <c r="L28" s="33">
        <f t="shared" si="8"/>
        <v>4700</v>
      </c>
      <c r="M28" s="33">
        <f t="shared" si="8"/>
        <v>5300</v>
      </c>
      <c r="N28" s="33">
        <f t="shared" si="8"/>
        <v>6300</v>
      </c>
      <c r="O28" s="33">
        <f t="shared" si="8"/>
        <v>3100</v>
      </c>
      <c r="P28" s="33">
        <f t="shared" si="8"/>
        <v>3200</v>
      </c>
    </row>
    <row r="29" spans="1:19" ht="13.8" thickTop="1" x14ac:dyDescent="0.25">
      <c r="F29" s="28"/>
    </row>
  </sheetData>
  <autoFilter ref="B9:P27" xr:uid="{00000000-0009-0000-0000-000001000000}"/>
  <pageMargins left="0.39370078740157483" right="0.39370078740157483" top="0.78740157480314965" bottom="0.39370078740157483" header="0.31496062992125984" footer="0.31496062992125984"/>
  <pageSetup paperSize="9" scale="46" fitToHeight="9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2:N22"/>
  <sheetViews>
    <sheetView zoomScaleNormal="100" workbookViewId="0"/>
  </sheetViews>
  <sheetFormatPr baseColWidth="10" defaultRowHeight="13.2" x14ac:dyDescent="0.25"/>
  <cols>
    <col min="1" max="1" width="2.109375" customWidth="1"/>
    <col min="2" max="2" width="8.5546875" customWidth="1"/>
    <col min="3" max="3" width="28.5546875" customWidth="1"/>
    <col min="4" max="4" width="8.5546875" customWidth="1"/>
    <col min="5" max="5" width="28.5546875" customWidth="1"/>
    <col min="7" max="7" width="31.44140625" customWidth="1"/>
    <col min="8" max="12" width="20.6640625" customWidth="1"/>
    <col min="13" max="13" width="14.33203125" customWidth="1"/>
    <col min="14" max="14" width="31.44140625" customWidth="1"/>
  </cols>
  <sheetData>
    <row r="2" spans="1:14" ht="21" x14ac:dyDescent="0.4">
      <c r="B2" s="6" t="s">
        <v>35</v>
      </c>
    </row>
    <row r="4" spans="1:14" x14ac:dyDescent="0.25">
      <c r="B4" s="2" t="s">
        <v>10</v>
      </c>
      <c r="C4" s="4">
        <v>43966</v>
      </c>
      <c r="D4" s="2"/>
      <c r="E4" s="2"/>
      <c r="F4" s="2"/>
    </row>
    <row r="5" spans="1:14" x14ac:dyDescent="0.25">
      <c r="B5" s="2" t="s">
        <v>4</v>
      </c>
      <c r="C5" s="4">
        <v>43982</v>
      </c>
      <c r="D5" s="2"/>
      <c r="E5" s="2"/>
      <c r="F5" s="2"/>
    </row>
    <row r="6" spans="1:14" x14ac:dyDescent="0.25">
      <c r="B6" s="2"/>
      <c r="C6" s="4"/>
      <c r="D6" s="2"/>
      <c r="E6" s="2"/>
      <c r="F6" s="2"/>
    </row>
    <row r="7" spans="1:14" x14ac:dyDescent="0.25">
      <c r="B7" s="2" t="s">
        <v>12</v>
      </c>
    </row>
    <row r="8" spans="1:14" x14ac:dyDescent="0.25">
      <c r="G8" s="9" t="s">
        <v>5</v>
      </c>
      <c r="H8" s="8"/>
      <c r="I8" s="8"/>
      <c r="J8" s="8"/>
      <c r="K8" s="8"/>
      <c r="L8" s="8"/>
      <c r="M8" s="8"/>
      <c r="N8" s="17"/>
    </row>
    <row r="9" spans="1:14" x14ac:dyDescent="0.25">
      <c r="B9" s="5" t="s">
        <v>0</v>
      </c>
      <c r="C9" s="5" t="s">
        <v>1</v>
      </c>
      <c r="D9" s="16" t="s">
        <v>2</v>
      </c>
      <c r="E9" s="16" t="s">
        <v>3</v>
      </c>
      <c r="F9" s="16" t="s">
        <v>11</v>
      </c>
      <c r="G9" s="7" t="s">
        <v>6</v>
      </c>
      <c r="H9" s="7" t="s">
        <v>14</v>
      </c>
      <c r="I9" s="7" t="s">
        <v>15</v>
      </c>
      <c r="J9" s="7" t="s">
        <v>16</v>
      </c>
      <c r="K9" s="7" t="s">
        <v>7</v>
      </c>
      <c r="L9" s="7" t="s">
        <v>8</v>
      </c>
      <c r="M9" s="7" t="s">
        <v>17</v>
      </c>
      <c r="N9" s="7" t="s">
        <v>9</v>
      </c>
    </row>
    <row r="10" spans="1:14" x14ac:dyDescent="0.25">
      <c r="A10" s="14"/>
      <c r="B10" s="1" t="s">
        <v>37</v>
      </c>
      <c r="C10" s="31" t="s">
        <v>38</v>
      </c>
      <c r="D10" s="1" t="s">
        <v>39</v>
      </c>
      <c r="E10" s="31" t="s">
        <v>40</v>
      </c>
      <c r="F10" s="46">
        <v>-600</v>
      </c>
      <c r="G10" s="10" t="s">
        <v>41</v>
      </c>
      <c r="H10" s="45">
        <v>0</v>
      </c>
      <c r="I10" s="45">
        <v>-500</v>
      </c>
      <c r="J10" s="15">
        <f>H10-I10</f>
        <v>500</v>
      </c>
      <c r="K10" s="10" t="s">
        <v>64</v>
      </c>
      <c r="L10" s="10" t="s">
        <v>65</v>
      </c>
      <c r="M10" s="10" t="s">
        <v>66</v>
      </c>
      <c r="N10" s="10" t="s">
        <v>67</v>
      </c>
    </row>
    <row r="11" spans="1:14" x14ac:dyDescent="0.25">
      <c r="A11" s="14"/>
      <c r="B11" s="1" t="s">
        <v>37</v>
      </c>
      <c r="C11" s="31" t="s">
        <v>38</v>
      </c>
      <c r="D11" s="1" t="s">
        <v>43</v>
      </c>
      <c r="E11" s="31" t="s">
        <v>44</v>
      </c>
      <c r="F11" s="46">
        <v>-550</v>
      </c>
      <c r="G11" s="10" t="s">
        <v>41</v>
      </c>
      <c r="H11" s="45">
        <v>150</v>
      </c>
      <c r="I11" s="45">
        <v>0</v>
      </c>
      <c r="J11" s="15">
        <f t="shared" ref="J11:J20" si="0">H11-I11</f>
        <v>150</v>
      </c>
      <c r="K11" s="10" t="s">
        <v>64</v>
      </c>
      <c r="L11" s="10" t="s">
        <v>65</v>
      </c>
      <c r="M11" s="10" t="s">
        <v>68</v>
      </c>
      <c r="N11" s="10" t="s">
        <v>69</v>
      </c>
    </row>
    <row r="12" spans="1:14" x14ac:dyDescent="0.25">
      <c r="A12" s="14"/>
      <c r="B12" s="1" t="s">
        <v>37</v>
      </c>
      <c r="C12" s="31" t="s">
        <v>38</v>
      </c>
      <c r="D12" s="1" t="s">
        <v>45</v>
      </c>
      <c r="E12" s="31" t="s">
        <v>46</v>
      </c>
      <c r="F12" s="46">
        <v>-1000</v>
      </c>
      <c r="G12" s="10" t="s">
        <v>41</v>
      </c>
      <c r="H12" s="45">
        <v>750</v>
      </c>
      <c r="I12" s="45">
        <v>0</v>
      </c>
      <c r="J12" s="15">
        <f t="shared" si="0"/>
        <v>750</v>
      </c>
      <c r="K12" s="10" t="s">
        <v>64</v>
      </c>
      <c r="L12" s="10" t="s">
        <v>70</v>
      </c>
      <c r="M12" s="10" t="s">
        <v>66</v>
      </c>
      <c r="N12" s="10" t="s">
        <v>36</v>
      </c>
    </row>
    <row r="13" spans="1:14" x14ac:dyDescent="0.25">
      <c r="A13" s="14"/>
      <c r="B13" s="1" t="s">
        <v>37</v>
      </c>
      <c r="C13" s="31" t="s">
        <v>38</v>
      </c>
      <c r="D13" s="1" t="s">
        <v>47</v>
      </c>
      <c r="E13" s="31" t="s">
        <v>48</v>
      </c>
      <c r="F13" s="46">
        <v>-1200</v>
      </c>
      <c r="G13" s="10" t="s">
        <v>41</v>
      </c>
      <c r="H13" s="45">
        <v>600</v>
      </c>
      <c r="I13" s="45">
        <v>0</v>
      </c>
      <c r="J13" s="15">
        <f t="shared" si="0"/>
        <v>600</v>
      </c>
      <c r="K13" s="10" t="s">
        <v>64</v>
      </c>
      <c r="L13" s="10" t="s">
        <v>70</v>
      </c>
      <c r="M13" s="10" t="s">
        <v>66</v>
      </c>
      <c r="N13" s="10" t="s">
        <v>36</v>
      </c>
    </row>
    <row r="14" spans="1:14" x14ac:dyDescent="0.25">
      <c r="A14" s="14"/>
      <c r="B14" s="1" t="s">
        <v>37</v>
      </c>
      <c r="C14" s="31" t="s">
        <v>38</v>
      </c>
      <c r="D14" s="1" t="s">
        <v>49</v>
      </c>
      <c r="E14" s="31" t="s">
        <v>50</v>
      </c>
      <c r="F14" s="46">
        <v>-1200</v>
      </c>
      <c r="G14" s="10" t="s">
        <v>41</v>
      </c>
      <c r="H14" s="45">
        <v>1400</v>
      </c>
      <c r="I14" s="45">
        <v>500</v>
      </c>
      <c r="J14" s="15">
        <f t="shared" si="0"/>
        <v>900</v>
      </c>
      <c r="K14" s="10" t="s">
        <v>64</v>
      </c>
      <c r="L14" s="10" t="s">
        <v>65</v>
      </c>
      <c r="M14" s="10" t="s">
        <v>66</v>
      </c>
      <c r="N14" s="10" t="s">
        <v>71</v>
      </c>
    </row>
    <row r="15" spans="1:14" x14ac:dyDescent="0.25">
      <c r="A15" s="14"/>
      <c r="B15" s="1" t="s">
        <v>37</v>
      </c>
      <c r="C15" s="31" t="s">
        <v>38</v>
      </c>
      <c r="D15" s="1" t="s">
        <v>51</v>
      </c>
      <c r="E15" s="31" t="s">
        <v>52</v>
      </c>
      <c r="F15" s="46">
        <v>-1200</v>
      </c>
      <c r="G15" s="10" t="s">
        <v>41</v>
      </c>
      <c r="H15" s="45">
        <v>1500</v>
      </c>
      <c r="I15" s="45">
        <v>500</v>
      </c>
      <c r="J15" s="15">
        <f t="shared" si="0"/>
        <v>1000</v>
      </c>
      <c r="K15" s="10" t="s">
        <v>64</v>
      </c>
      <c r="L15" s="10" t="s">
        <v>70</v>
      </c>
      <c r="M15" s="10" t="s">
        <v>66</v>
      </c>
      <c r="N15" s="10" t="s">
        <v>36</v>
      </c>
    </row>
    <row r="16" spans="1:14" ht="184.8" x14ac:dyDescent="0.25">
      <c r="A16" s="14"/>
      <c r="B16" s="1" t="s">
        <v>37</v>
      </c>
      <c r="C16" s="31" t="s">
        <v>38</v>
      </c>
      <c r="D16" s="1" t="s">
        <v>53</v>
      </c>
      <c r="E16" s="31" t="s">
        <v>54</v>
      </c>
      <c r="F16" s="46">
        <v>-1200</v>
      </c>
      <c r="G16" s="10" t="s">
        <v>41</v>
      </c>
      <c r="H16" s="45">
        <v>0</v>
      </c>
      <c r="I16" s="45">
        <v>0</v>
      </c>
      <c r="J16" s="15">
        <f t="shared" si="0"/>
        <v>0</v>
      </c>
      <c r="K16" s="10" t="s">
        <v>64</v>
      </c>
      <c r="L16" s="10" t="s">
        <v>70</v>
      </c>
      <c r="M16" s="10" t="s">
        <v>66</v>
      </c>
      <c r="N16" s="47" t="s">
        <v>72</v>
      </c>
    </row>
    <row r="17" spans="1:14" ht="171.6" x14ac:dyDescent="0.25">
      <c r="A17" s="14"/>
      <c r="B17" s="1" t="s">
        <v>37</v>
      </c>
      <c r="C17" s="31" t="s">
        <v>38</v>
      </c>
      <c r="D17" s="1" t="s">
        <v>55</v>
      </c>
      <c r="E17" s="31" t="s">
        <v>56</v>
      </c>
      <c r="F17" s="46">
        <v>-1200</v>
      </c>
      <c r="G17" s="10" t="s">
        <v>41</v>
      </c>
      <c r="H17" s="45">
        <v>0</v>
      </c>
      <c r="I17" s="45">
        <v>0</v>
      </c>
      <c r="J17" s="15">
        <f t="shared" si="0"/>
        <v>0</v>
      </c>
      <c r="K17" s="10" t="s">
        <v>64</v>
      </c>
      <c r="L17" s="10" t="s">
        <v>70</v>
      </c>
      <c r="M17" s="10" t="s">
        <v>66</v>
      </c>
      <c r="N17" s="47" t="s">
        <v>73</v>
      </c>
    </row>
    <row r="18" spans="1:14" ht="171.6" x14ac:dyDescent="0.25">
      <c r="A18" s="14"/>
      <c r="B18" s="1" t="s">
        <v>37</v>
      </c>
      <c r="C18" s="31" t="s">
        <v>38</v>
      </c>
      <c r="D18" s="1" t="s">
        <v>57</v>
      </c>
      <c r="E18" s="31" t="s">
        <v>58</v>
      </c>
      <c r="F18" s="46">
        <v>-900</v>
      </c>
      <c r="G18" s="10" t="s">
        <v>41</v>
      </c>
      <c r="H18" s="45">
        <v>600</v>
      </c>
      <c r="I18" s="45">
        <v>200</v>
      </c>
      <c r="J18" s="15">
        <f t="shared" si="0"/>
        <v>400</v>
      </c>
      <c r="K18" s="10" t="s">
        <v>64</v>
      </c>
      <c r="L18" s="10" t="s">
        <v>74</v>
      </c>
      <c r="M18" s="10" t="s">
        <v>66</v>
      </c>
      <c r="N18" s="47" t="s">
        <v>75</v>
      </c>
    </row>
    <row r="19" spans="1:14" x14ac:dyDescent="0.25">
      <c r="A19" s="14"/>
      <c r="B19" s="1" t="s">
        <v>37</v>
      </c>
      <c r="C19" s="31" t="s">
        <v>38</v>
      </c>
      <c r="D19" s="1" t="s">
        <v>59</v>
      </c>
      <c r="E19" s="31" t="s">
        <v>60</v>
      </c>
      <c r="F19" s="46">
        <v>-3600</v>
      </c>
      <c r="G19" s="10" t="s">
        <v>41</v>
      </c>
      <c r="H19" s="45">
        <v>0</v>
      </c>
      <c r="I19" s="45">
        <v>-1000</v>
      </c>
      <c r="J19" s="15">
        <f t="shared" si="0"/>
        <v>1000</v>
      </c>
      <c r="K19" s="10" t="s">
        <v>64</v>
      </c>
      <c r="L19" s="10" t="s">
        <v>74</v>
      </c>
      <c r="M19" s="10" t="s">
        <v>76</v>
      </c>
      <c r="N19" s="10" t="s">
        <v>77</v>
      </c>
    </row>
    <row r="20" spans="1:14" x14ac:dyDescent="0.25">
      <c r="A20" s="14"/>
      <c r="B20" s="1" t="s">
        <v>37</v>
      </c>
      <c r="C20" s="31" t="s">
        <v>38</v>
      </c>
      <c r="D20" s="1" t="s">
        <v>61</v>
      </c>
      <c r="E20" s="31" t="s">
        <v>62</v>
      </c>
      <c r="F20" s="46">
        <v>-3000</v>
      </c>
      <c r="G20" s="10" t="s">
        <v>63</v>
      </c>
      <c r="H20" s="45">
        <v>5000</v>
      </c>
      <c r="I20" s="45">
        <v>5000</v>
      </c>
      <c r="J20" s="15">
        <f t="shared" si="0"/>
        <v>0</v>
      </c>
      <c r="K20" s="10" t="s">
        <v>78</v>
      </c>
      <c r="L20" s="10" t="s">
        <v>65</v>
      </c>
      <c r="M20" s="10" t="s">
        <v>79</v>
      </c>
      <c r="N20" s="10" t="s">
        <v>36</v>
      </c>
    </row>
    <row r="21" spans="1:14" ht="13.8" thickBot="1" x14ac:dyDescent="0.3">
      <c r="A21" s="11"/>
      <c r="B21" s="11"/>
      <c r="G21" s="34" t="s">
        <v>18</v>
      </c>
      <c r="H21" s="35">
        <f>SUM(H9:H20)</f>
        <v>10000</v>
      </c>
      <c r="I21" s="35">
        <f>SUM(I9:I20)</f>
        <v>4700</v>
      </c>
      <c r="J21" s="35">
        <f>SUM(J9:J20)</f>
        <v>5300</v>
      </c>
    </row>
    <row r="22" spans="1:14" ht="13.8" thickTop="1" x14ac:dyDescent="0.25">
      <c r="A22" s="11"/>
      <c r="B22" s="11"/>
      <c r="G22" s="44"/>
      <c r="H22" s="32"/>
      <c r="I22" s="32"/>
      <c r="J22" s="32"/>
    </row>
  </sheetData>
  <pageMargins left="0.39370078740157483" right="0.39370078740157483" top="0.78740157480314965" bottom="0.39370078740157483" header="0.31496062992125984" footer="0.31496062992125984"/>
  <pageSetup paperSize="9" scale="53" fitToHeight="9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2"/>
  <sheetViews>
    <sheetView zoomScaleNormal="100" workbookViewId="0"/>
  </sheetViews>
  <sheetFormatPr baseColWidth="10" defaultRowHeight="13.2" x14ac:dyDescent="0.25"/>
  <cols>
    <col min="1" max="1" width="2.109375" customWidth="1"/>
    <col min="2" max="2" width="8.5546875" customWidth="1"/>
    <col min="3" max="3" width="28.5546875" customWidth="1"/>
    <col min="4" max="4" width="8.5546875" customWidth="1"/>
    <col min="5" max="5" width="28.5546875" customWidth="1"/>
    <col min="6" max="6" width="11.44140625" customWidth="1"/>
    <col min="7" max="7" width="30" customWidth="1"/>
    <col min="8" max="8" width="21.44140625" customWidth="1"/>
    <col min="10" max="10" width="11.44140625" style="37"/>
  </cols>
  <sheetData>
    <row r="1" spans="1:14" x14ac:dyDescent="0.25">
      <c r="B1" s="38"/>
      <c r="C1" s="39"/>
      <c r="D1" s="39"/>
      <c r="E1" s="40"/>
      <c r="F1" s="49" t="s">
        <v>34</v>
      </c>
      <c r="G1" s="50"/>
      <c r="H1" s="50"/>
      <c r="I1" s="41"/>
      <c r="J1" s="42"/>
      <c r="K1" s="41"/>
      <c r="L1" s="41"/>
      <c r="M1" s="41"/>
      <c r="N1" s="41"/>
    </row>
    <row r="2" spans="1:14" ht="21" x14ac:dyDescent="0.4">
      <c r="B2" s="6" t="s">
        <v>26</v>
      </c>
    </row>
    <row r="4" spans="1:14" x14ac:dyDescent="0.25">
      <c r="B4" s="2" t="s">
        <v>10</v>
      </c>
      <c r="C4" s="4">
        <v>43966</v>
      </c>
      <c r="D4" s="2"/>
      <c r="E4" s="2"/>
      <c r="F4" s="2"/>
    </row>
    <row r="5" spans="1:14" x14ac:dyDescent="0.25">
      <c r="B5" s="2" t="s">
        <v>4</v>
      </c>
      <c r="C5" s="4">
        <v>43982</v>
      </c>
      <c r="D5" s="2"/>
      <c r="E5" s="2"/>
      <c r="F5" s="2"/>
    </row>
    <row r="6" spans="1:14" x14ac:dyDescent="0.25">
      <c r="B6" s="2"/>
      <c r="C6" s="4"/>
      <c r="D6" s="2"/>
      <c r="E6" s="2"/>
      <c r="F6" s="29"/>
    </row>
    <row r="7" spans="1:14" x14ac:dyDescent="0.25">
      <c r="B7" s="2" t="s">
        <v>13</v>
      </c>
    </row>
    <row r="9" spans="1:14" x14ac:dyDescent="0.25">
      <c r="A9" s="22"/>
      <c r="B9" s="23" t="s">
        <v>0</v>
      </c>
      <c r="C9" s="23" t="s">
        <v>1</v>
      </c>
      <c r="D9" s="24" t="s">
        <v>2</v>
      </c>
      <c r="E9" s="24" t="s">
        <v>3</v>
      </c>
      <c r="F9" s="24" t="s">
        <v>11</v>
      </c>
      <c r="G9" s="24" t="s">
        <v>32</v>
      </c>
      <c r="H9" s="24" t="s">
        <v>27</v>
      </c>
      <c r="J9" s="37" t="s">
        <v>33</v>
      </c>
    </row>
    <row r="10" spans="1:14" x14ac:dyDescent="0.25">
      <c r="A10" s="14"/>
      <c r="B10" s="1" t="s">
        <v>37</v>
      </c>
      <c r="C10" s="31" t="s">
        <v>38</v>
      </c>
      <c r="D10" s="1" t="s">
        <v>39</v>
      </c>
      <c r="E10" s="31" t="s">
        <v>40</v>
      </c>
      <c r="F10" s="46">
        <v>-600</v>
      </c>
      <c r="G10" s="46">
        <v>0</v>
      </c>
      <c r="H10" s="36">
        <f>F10-G10</f>
        <v>-600</v>
      </c>
      <c r="J10" s="37">
        <f>IF(F10&lt;&gt;0,1,0)</f>
        <v>1</v>
      </c>
    </row>
    <row r="11" spans="1:14" x14ac:dyDescent="0.25">
      <c r="A11" s="14"/>
      <c r="B11" s="1" t="s">
        <v>37</v>
      </c>
      <c r="C11" s="31" t="s">
        <v>38</v>
      </c>
      <c r="D11" s="1" t="s">
        <v>43</v>
      </c>
      <c r="E11" s="31" t="s">
        <v>44</v>
      </c>
      <c r="F11" s="46">
        <v>-550</v>
      </c>
      <c r="G11" s="46">
        <v>-50</v>
      </c>
      <c r="H11" s="36">
        <f t="shared" ref="H11:H20" si="0">F11-G11</f>
        <v>-500</v>
      </c>
      <c r="J11" s="37">
        <f t="shared" ref="J11:J20" si="1">IF(F11&lt;&gt;0,1,0)</f>
        <v>1</v>
      </c>
    </row>
    <row r="12" spans="1:14" x14ac:dyDescent="0.25">
      <c r="A12" s="14"/>
      <c r="B12" s="1" t="s">
        <v>37</v>
      </c>
      <c r="C12" s="31" t="s">
        <v>38</v>
      </c>
      <c r="D12" s="1" t="s">
        <v>45</v>
      </c>
      <c r="E12" s="31" t="s">
        <v>46</v>
      </c>
      <c r="F12" s="46">
        <v>-1000</v>
      </c>
      <c r="G12" s="46">
        <v>-500</v>
      </c>
      <c r="H12" s="36">
        <f t="shared" si="0"/>
        <v>-500</v>
      </c>
      <c r="J12" s="37">
        <f t="shared" si="1"/>
        <v>1</v>
      </c>
    </row>
    <row r="13" spans="1:14" x14ac:dyDescent="0.25">
      <c r="A13" s="14"/>
      <c r="B13" s="1" t="s">
        <v>37</v>
      </c>
      <c r="C13" s="31" t="s">
        <v>38</v>
      </c>
      <c r="D13" s="1" t="s">
        <v>47</v>
      </c>
      <c r="E13" s="31" t="s">
        <v>48</v>
      </c>
      <c r="F13" s="46">
        <v>-1200</v>
      </c>
      <c r="G13" s="46">
        <v>-400</v>
      </c>
      <c r="H13" s="36">
        <f t="shared" si="0"/>
        <v>-800</v>
      </c>
      <c r="J13" s="37">
        <f t="shared" si="1"/>
        <v>1</v>
      </c>
    </row>
    <row r="14" spans="1:14" x14ac:dyDescent="0.25">
      <c r="A14" s="14"/>
      <c r="B14" s="1" t="s">
        <v>37</v>
      </c>
      <c r="C14" s="31" t="s">
        <v>38</v>
      </c>
      <c r="D14" s="1" t="s">
        <v>49</v>
      </c>
      <c r="E14" s="31" t="s">
        <v>50</v>
      </c>
      <c r="F14" s="46">
        <v>-1200</v>
      </c>
      <c r="G14" s="46">
        <v>-900</v>
      </c>
      <c r="H14" s="36">
        <f t="shared" si="0"/>
        <v>-300</v>
      </c>
      <c r="J14" s="37">
        <f t="shared" si="1"/>
        <v>1</v>
      </c>
    </row>
    <row r="15" spans="1:14" x14ac:dyDescent="0.25">
      <c r="A15" s="14"/>
      <c r="B15" s="1" t="s">
        <v>37</v>
      </c>
      <c r="C15" s="31" t="s">
        <v>38</v>
      </c>
      <c r="D15" s="1" t="s">
        <v>51</v>
      </c>
      <c r="E15" s="31" t="s">
        <v>52</v>
      </c>
      <c r="F15" s="46">
        <v>-1200</v>
      </c>
      <c r="G15" s="46">
        <v>-1000</v>
      </c>
      <c r="H15" s="36">
        <f t="shared" si="0"/>
        <v>-200</v>
      </c>
      <c r="J15" s="37">
        <f t="shared" si="1"/>
        <v>1</v>
      </c>
    </row>
    <row r="16" spans="1:14" x14ac:dyDescent="0.25">
      <c r="A16" s="14"/>
      <c r="B16" s="1" t="s">
        <v>37</v>
      </c>
      <c r="C16" s="31" t="s">
        <v>38</v>
      </c>
      <c r="D16" s="1" t="s">
        <v>53</v>
      </c>
      <c r="E16" s="31" t="s">
        <v>54</v>
      </c>
      <c r="F16" s="46">
        <v>-1200</v>
      </c>
      <c r="G16" s="46">
        <v>0</v>
      </c>
      <c r="H16" s="36">
        <f t="shared" si="0"/>
        <v>-1200</v>
      </c>
      <c r="J16" s="37">
        <f t="shared" si="1"/>
        <v>1</v>
      </c>
    </row>
    <row r="17" spans="1:10" x14ac:dyDescent="0.25">
      <c r="A17" s="14"/>
      <c r="B17" s="1" t="s">
        <v>37</v>
      </c>
      <c r="C17" s="31" t="s">
        <v>38</v>
      </c>
      <c r="D17" s="1" t="s">
        <v>55</v>
      </c>
      <c r="E17" s="31" t="s">
        <v>56</v>
      </c>
      <c r="F17" s="46">
        <v>-1200</v>
      </c>
      <c r="G17" s="46">
        <v>0</v>
      </c>
      <c r="H17" s="36">
        <f t="shared" si="0"/>
        <v>-1200</v>
      </c>
      <c r="J17" s="37">
        <f t="shared" si="1"/>
        <v>1</v>
      </c>
    </row>
    <row r="18" spans="1:10" x14ac:dyDescent="0.25">
      <c r="A18" s="14"/>
      <c r="B18" s="1" t="s">
        <v>37</v>
      </c>
      <c r="C18" s="31" t="s">
        <v>38</v>
      </c>
      <c r="D18" s="1" t="s">
        <v>57</v>
      </c>
      <c r="E18" s="31" t="s">
        <v>58</v>
      </c>
      <c r="F18" s="46">
        <v>-900</v>
      </c>
      <c r="G18" s="46">
        <v>-300</v>
      </c>
      <c r="H18" s="36">
        <f t="shared" si="0"/>
        <v>-600</v>
      </c>
      <c r="J18" s="37">
        <f t="shared" si="1"/>
        <v>1</v>
      </c>
    </row>
    <row r="19" spans="1:10" x14ac:dyDescent="0.25">
      <c r="A19" s="14"/>
      <c r="B19" s="1" t="s">
        <v>37</v>
      </c>
      <c r="C19" s="31" t="s">
        <v>38</v>
      </c>
      <c r="D19" s="1" t="s">
        <v>59</v>
      </c>
      <c r="E19" s="31" t="s">
        <v>60</v>
      </c>
      <c r="F19" s="46">
        <v>-3600</v>
      </c>
      <c r="G19" s="46">
        <v>-400</v>
      </c>
      <c r="H19" s="36">
        <f t="shared" si="0"/>
        <v>-3200</v>
      </c>
      <c r="J19" s="37">
        <f t="shared" si="1"/>
        <v>1</v>
      </c>
    </row>
    <row r="20" spans="1:10" x14ac:dyDescent="0.25">
      <c r="A20" s="14"/>
      <c r="B20" s="1" t="s">
        <v>37</v>
      </c>
      <c r="C20" s="31" t="s">
        <v>38</v>
      </c>
      <c r="D20" s="1" t="s">
        <v>61</v>
      </c>
      <c r="E20" s="31" t="s">
        <v>62</v>
      </c>
      <c r="F20" s="46">
        <v>-3000</v>
      </c>
      <c r="G20" s="46">
        <v>0</v>
      </c>
      <c r="H20" s="36">
        <f t="shared" si="0"/>
        <v>-3000</v>
      </c>
      <c r="J20" s="37">
        <f t="shared" si="1"/>
        <v>1</v>
      </c>
    </row>
    <row r="21" spans="1:10" ht="13.8" thickBot="1" x14ac:dyDescent="0.3">
      <c r="A21" s="11"/>
      <c r="B21" s="11"/>
      <c r="F21" s="32">
        <f>SUM(F9:F20)</f>
        <v>-15650</v>
      </c>
      <c r="G21" s="35">
        <f>SUM(G9:G20)</f>
        <v>-3550</v>
      </c>
      <c r="H21" s="35">
        <f>SUM(H9:H20)</f>
        <v>-12100</v>
      </c>
    </row>
    <row r="22" spans="1:10" ht="13.8" thickTop="1" x14ac:dyDescent="0.25">
      <c r="F22" s="28">
        <f>F21*-1</f>
        <v>15650</v>
      </c>
      <c r="G22" s="28">
        <f>G21*-1</f>
        <v>3550</v>
      </c>
      <c r="H22" s="28">
        <f>H21*-1</f>
        <v>12100</v>
      </c>
    </row>
  </sheetData>
  <mergeCells count="1">
    <mergeCell ref="F1:H1"/>
  </mergeCells>
  <pageMargins left="0.39370078740157483" right="0.39370078740157483" top="0.78740157480314965" bottom="0.39370078740157483" header="0.31496062992125984" footer="0.31496062992125984"/>
  <pageSetup paperSize="9" fitToHeight="9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</vt:lpstr>
      <vt:lpstr>AlleVereinbarungen</vt:lpstr>
      <vt:lpstr>NurStundungohneRate</vt:lpstr>
      <vt:lpstr>Mietrückstände</vt:lpstr>
      <vt:lpstr>AlleVereinbarungen!Print_Area</vt:lpstr>
      <vt:lpstr>Mietrückstände!Print_Area</vt:lpstr>
      <vt:lpstr>NurStundungohneRate!Print_Area</vt:lpstr>
      <vt:lpstr>Übersicht!Print_Area</vt:lpstr>
    </vt:vector>
  </TitlesOfParts>
  <Company>Nemetschek CREM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 Brüning</dc:creator>
  <cp:lastModifiedBy>Florian Lüke</cp:lastModifiedBy>
  <cp:lastPrinted>2020-04-29T07:53:35Z</cp:lastPrinted>
  <dcterms:created xsi:type="dcterms:W3CDTF">2007-11-08T12:21:44Z</dcterms:created>
  <dcterms:modified xsi:type="dcterms:W3CDTF">2020-05-15T15:13:35Z</dcterms:modified>
</cp:coreProperties>
</file>