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Genius" sheetId="1" r:id="rId1"/>
    <sheet name="Imms_Data" sheetId="2" r:id="rId2"/>
    <sheet name="Sheet3" sheetId="3" r:id="rId3"/>
  </sheets>
  <definedNames>
    <definedName name="Imms_Data">'Imms_Data'!$B$4:$J$64</definedName>
  </definedNames>
  <calcPr fullCalcOnLoad="1"/>
</workbook>
</file>

<file path=xl/sharedStrings.xml><?xml version="1.0" encoding="utf-8"?>
<sst xmlns="http://schemas.openxmlformats.org/spreadsheetml/2006/main" count="411" uniqueCount="268">
  <si>
    <t>Quick and Dirty 2011 Immunization Admin Comparison Tool</t>
  </si>
  <si>
    <t>PCC, pedsource.com, chip@pcc.com</t>
  </si>
  <si>
    <t>Instructions</t>
  </si>
  <si>
    <t>1. Enter your expected payments in cells C9 through C12.  Although you do not yet know your 90460/90461 payments, they should be close to your 90471/2 payments.</t>
  </si>
  <si>
    <t>2. Use the pull-down menus to choose the vaccines you wish to examine.  You might construct a typical visit or analyze the effect of a combination vaccine.</t>
  </si>
  <si>
    <t>3. Share and enjoy.</t>
  </si>
  <si>
    <t>Expected Payment</t>
  </si>
  <si>
    <t>90471/90465</t>
  </si>
  <si>
    <t>90472/90466</t>
  </si>
  <si>
    <t>Old</t>
  </si>
  <si>
    <t>New</t>
  </si>
  <si>
    <t>CPTs</t>
  </si>
  <si>
    <t>Vaccine</t>
  </si>
  <si>
    <t>CPT</t>
  </si>
  <si>
    <t>ICD-9</t>
  </si>
  <si>
    <t>Components</t>
  </si>
  <si>
    <t>Expected
Payment</t>
  </si>
  <si>
    <t>Difference</t>
  </si>
  <si>
    <t>Total</t>
  </si>
  <si>
    <t>2011 Immunization Product Table</t>
  </si>
  <si>
    <t>V1.2, 11/25/10</t>
  </si>
  <si>
    <t>http://www.pedsource.com</t>
  </si>
  <si>
    <t>Brand </t>
  </si>
  <si>
    <t>Component
Count</t>
  </si>
  <si>
    <t>Short Description</t>
  </si>
  <si>
    <t>ICD-9-CMs</t>
  </si>
  <si>
    <t>Description</t>
  </si>
  <si>
    <t>MVX
(Manufacturer Code)</t>
  </si>
  <si>
    <t>CVX</t>
  </si>
  <si>
    <t>Injectable = 0
Intranasal/Oral = 1</t>
  </si>
  <si>
    <t>-</t>
  </si>
  <si>
    <t>-A4-</t>
  </si>
  <si>
    <t>90648 (ActHIB®)</t>
  </si>
  <si>
    <t>ActHIB®</t>
  </si>
  <si>
    <t>Hib (PRP-T)</t>
  </si>
  <si>
    <t>V03.81</t>
  </si>
  <si>
    <t>Hemophilus influenza B vaccine (Hib), PRP-T conjugate, 4 dose, for intramuscular use</t>
  </si>
  <si>
    <t>PMC</t>
  </si>
  <si>
    <t>90715 (ADACEL™)</t>
  </si>
  <si>
    <t>ADACEL™</t>
  </si>
  <si>
    <t>Tdap</t>
  </si>
  <si>
    <t>V06.1</t>
  </si>
  <si>
    <t>Tetanus, diphtheria toxoids and acellular pertussis vaccine (Tdap), when administered to 7 years or older, for intramuscular use</t>
  </si>
  <si>
    <t>115</t>
  </si>
  <si>
    <t>90656 (Afluria® (pre-filled syringe))</t>
  </si>
  <si>
    <t>Afluria® (pre-filled syringe)</t>
  </si>
  <si>
    <t>Influenza, seasonal, injectable, preservative free</t>
  </si>
  <si>
    <t>V04.81</t>
  </si>
  <si>
    <t>Influenza virus vaccine, split virus, preservative free, when administered to 3 years of age and above, for intramuscular use</t>
  </si>
  <si>
    <t>CSL</t>
  </si>
  <si>
    <t>90715 (BOOSTRIX®)</t>
  </si>
  <si>
    <t>BOOSTRIX®</t>
  </si>
  <si>
    <t>SKB</t>
  </si>
  <si>
    <t>90650 (CERVARIX™)</t>
  </si>
  <si>
    <t>CERVARIX™</t>
  </si>
  <si>
    <t>HPV, bivalent</t>
  </si>
  <si>
    <t>V04.89</t>
  </si>
  <si>
    <t>Human Papilloma virus (HPV) vaccine, types 16 and 18, bivalent, 3 dose schedule, for intramuscular use</t>
  </si>
  <si>
    <t>90748 (COMVAX®)</t>
  </si>
  <si>
    <t>COMVAX®</t>
  </si>
  <si>
    <t>Hib-Hep B</t>
  </si>
  <si>
    <t>V06.8</t>
  </si>
  <si>
    <t>Hepatitis B and Hib (Hep B-Hib), for intramuscular use</t>
  </si>
  <si>
    <t>MSB</t>
  </si>
  <si>
    <t>90700 (DAPTACEL®)</t>
  </si>
  <si>
    <t>DAPTACEL®</t>
  </si>
  <si>
    <t>DTaP, 5 Pertussis antigens</t>
  </si>
  <si>
    <t> 
V06.1</t>
  </si>
  <si>
    <t>Diphtheria, tetanus toxoids, and acellular pertussis vaccine (DTaP), when administered to younger than seven years, for intramuscular use</t>
  </si>
  <si>
    <t>90714 (DECAVAC®)</t>
  </si>
  <si>
    <t>DECAVAC®</t>
  </si>
  <si>
    <t>Td (adult) preservative free</t>
  </si>
  <si>
    <t>V06.5</t>
  </si>
  <si>
    <t>Tetanus and diphtheria toxoids (Td) adsorbed, preservative free, when administered to seven years or older, for intramuscular use</t>
  </si>
  <si>
    <t>113</t>
  </si>
  <si>
    <t>90702 (Diphtheria and Tetanus Toxoids Adsorbed)</t>
  </si>
  <si>
    <t>Diphtheria and Tetanus Toxoids Adsorbed</t>
  </si>
  <si>
    <t>DT (pediatric)</t>
  </si>
  <si>
    <t>Diphtheria and tetanus toxoids (DT), adsorbed when administered to younger than seven years, for intramuscular use</t>
  </si>
  <si>
    <t>90744 (ENERGIX-B®)</t>
  </si>
  <si>
    <t>ENERGIX-B®</t>
  </si>
  <si>
    <t>Hep B, adolescent or pediatric</t>
  </si>
  <si>
    <t> 
V05.3</t>
  </si>
  <si>
    <t>Hepatitis B, pediatric/adolescent dosage, 3 dose, for intramuscular use</t>
  </si>
  <si>
    <t>90746 (ENERGIX-B®)</t>
  </si>
  <si>
    <t>Hep B, adult</t>
  </si>
  <si>
    <t>V05.3</t>
  </si>
  <si>
    <t>Hepatitis B vaccine, adult dosage, for intramuscular use</t>
  </si>
  <si>
    <t>90747 (ENERGIX-B®)</t>
  </si>
  <si>
    <t>Hep B, dialysis</t>
  </si>
  <si>
    <t>Hepatitis B vaccine, dialysis or immunosuppressed patient dosage, 4 dose, for intramuscular use</t>
  </si>
  <si>
    <t>90656 (FLUARIX™ (pre-filled syringe))</t>
  </si>
  <si>
    <t>FLUARIX™ (pre-filled syringe)</t>
  </si>
  <si>
    <t>90660 (FluMist®)</t>
  </si>
  <si>
    <t>FluMist®</t>
  </si>
  <si>
    <t>Influenza, live, intranasal</t>
  </si>
  <si>
    <t>Influenza virus vaccine, live, intranasal use</t>
  </si>
  <si>
    <t>MED</t>
  </si>
  <si>
    <t>90657 (Fluvirin® (multi-dose vial))</t>
  </si>
  <si>
    <t>Fluvirin® (multi-dose vial)</t>
  </si>
  <si>
    <t>Influenza, seasonal, injectable</t>
  </si>
  <si>
    <t>Influenza virus vaccine, split virus, 6–35 months dosage, for intramuscular use</t>
  </si>
  <si>
    <t>NOV</t>
  </si>
  <si>
    <t>90658 (Fluvirin® (multi-dose vial))</t>
  </si>
  <si>
    <t>Influenza virus vaccine, split virus, 3 years and older dosage, for intramuscular use</t>
  </si>
  <si>
    <t>90656 (Fluvirin® (pre-filled syringe))</t>
  </si>
  <si>
    <t>Fluvirin® (pre-filled syringe)</t>
  </si>
  <si>
    <t>90655 (Fluzone No Preservative Pediatric®)</t>
  </si>
  <si>
    <t>Fluzone No Preservative Pediatric®</t>
  </si>
  <si>
    <t> 
V04.81</t>
  </si>
  <si>
    <t>Influenza virus vaccine, split virus, preservative free, for children 6-35 months of age, for intramuscular use</t>
  </si>
  <si>
    <t>90656 (Fluzone No Preservative®)</t>
  </si>
  <si>
    <t>Fluzone No Preservative®</t>
  </si>
  <si>
    <t>90657 (Fluzone® (multi-dose vial))</t>
  </si>
  <si>
    <t>Fluzone® (multi-dose vial)</t>
  </si>
  <si>
    <t>90658 (Fluzone® (multi-dose vial))</t>
  </si>
  <si>
    <t>90649 (GARDASIL®)</t>
  </si>
  <si>
    <t>GARDASIL®</t>
  </si>
  <si>
    <t>HPV, quadrivalent</t>
  </si>
  <si>
    <t>Human Papilloma virus (HPV) vaccine, types 6, 11, 16, 18 (quadrivalent), 3 dose schedule, for intramuscular use</t>
  </si>
  <si>
    <t>90632 (HAVRIX®)</t>
  </si>
  <si>
    <t>HAVRIX®</t>
  </si>
  <si>
    <t>Hep A, adult</t>
  </si>
  <si>
    <t>Hepatitis A vaccine, adult dosage, 2 dose, for intramuscular use</t>
  </si>
  <si>
    <t>90633 (HAVRIX®)</t>
  </si>
  <si>
    <t>Hep A, ped/adol, 2 dose</t>
  </si>
  <si>
    <t>Hepatitis A vaccine, pediatric/adolescent dosage, 2 dose, for intramuscular use</t>
  </si>
  <si>
    <t>90634 (HAVRIX®)</t>
  </si>
  <si>
    <t>Hep A, ped/adol, 3 dose</t>
  </si>
  <si>
    <t>Hepatitis A vaccine, pediatric/adolescent dosage, 3 dose, for intramuscular use</t>
  </si>
  <si>
    <t>90648 (HIBERIX®)</t>
  </si>
  <si>
    <t>HIBERIX®</t>
  </si>
  <si>
    <t>90645 (HibTITER®)</t>
  </si>
  <si>
    <t>HibTITER®</t>
  </si>
  <si>
    <t>Hib (HbOC)</t>
  </si>
  <si>
    <t>Hemophilus influenza B vaccine (Hib), HbOC conjugate, 4 dose, for intramuscular use</t>
  </si>
  <si>
    <t>WAL</t>
  </si>
  <si>
    <t>90675 (Imovax®)</t>
  </si>
  <si>
    <t>Imovax®</t>
  </si>
  <si>
    <t>rabies, intramuscular injection</t>
  </si>
  <si>
    <t>E949.1</t>
  </si>
  <si>
    <t>Rabies vaccine, for intramuscular use</t>
  </si>
  <si>
    <t>90700 (INFANRIX®)</t>
  </si>
  <si>
    <t>INFANRIX®</t>
  </si>
  <si>
    <t>DTaP</t>
  </si>
  <si>
    <t xml:space="preserve">
SKB</t>
  </si>
  <si>
    <t>90713 (IPOL®)</t>
  </si>
  <si>
    <t>IPOL®</t>
  </si>
  <si>
    <t>IPV</t>
  </si>
  <si>
    <t>V04.0</t>
  </si>
  <si>
    <t>Poliovirus vaccine (IPV), inactivated, for subcutaneous or intramuscular use</t>
  </si>
  <si>
    <t>10</t>
  </si>
  <si>
    <t>90696 (KINRIX™)</t>
  </si>
  <si>
    <t>KINRIX™</t>
  </si>
  <si>
    <t>DTaP-IPV</t>
  </si>
  <si>
    <t>V06.3</t>
  </si>
  <si>
    <t>Diphtheria, tetanus toxoids, and acellular pertussis vaccine and poliovirus vaccine, inactivated (DTaP-IPV), when administered to children 4 years through 6 years of age, for intramuscular use</t>
  </si>
  <si>
    <t>90707 (M-M-R II®)</t>
  </si>
  <si>
    <t>M-M-R II®</t>
  </si>
  <si>
    <t>MMR</t>
  </si>
  <si>
    <t>V06.4</t>
  </si>
  <si>
    <t>Measles, mumps, and rubella virus vaccine (MMR), live, for subcutaneous use</t>
  </si>
  <si>
    <t>90734 (Menactra®)</t>
  </si>
  <si>
    <t>Menactra®</t>
  </si>
  <si>
    <t>Meningococcal MCV4P</t>
  </si>
  <si>
    <t>V03.89</t>
  </si>
  <si>
    <t>Meningococcal conjugate vaccine, serogroups A, C, Y and W-135 (tetravalent), for intramuscular use</t>
  </si>
  <si>
    <t>90733 (Menomune®)</t>
  </si>
  <si>
    <t>Menomune®</t>
  </si>
  <si>
    <t>Meningococcal MPSV4</t>
  </si>
  <si>
    <t>Meningococcal polysaccharide vaccine, for subcutaneous use</t>
  </si>
  <si>
    <t>32</t>
  </si>
  <si>
    <t>90734 (Menveo®)</t>
  </si>
  <si>
    <t>Menveo®</t>
  </si>
  <si>
    <t>Meningococcal MCV4O</t>
  </si>
  <si>
    <t>90723 (PEDIARIX®)</t>
  </si>
  <si>
    <t>PEDIARIX®</t>
  </si>
  <si>
    <t>DTaP-Hep B-IPV</t>
  </si>
  <si>
    <t>Diphtheria, tetanus toxoids, acellular pertussis vaccine, Hepatitis B, and poliovirus vaccine (DTaP-Hep B-IPV), for intramuscular use</t>
  </si>
  <si>
    <t>90647 (PedvaxHIB®)</t>
  </si>
  <si>
    <t>PedvaxHIB®</t>
  </si>
  <si>
    <t>Hib (PRP-OMP)</t>
  </si>
  <si>
    <t>Hemophilus influenza B vaccine (Hib), PRP-OMP conjugate, 3 dose, for intramuscular use</t>
  </si>
  <si>
    <t>90698 (Pentacel®)</t>
  </si>
  <si>
    <t>Pentacel®</t>
  </si>
  <si>
    <t>DTaP-Hib-IPV</t>
  </si>
  <si>
    <t>Diphtheria, tetanus toxoids, acellular pertussis vaccine, haemophilus influenza Type B, and poliovirus vaccine, inactivated (DTaP-Hib-IPV), for intramuscular use</t>
  </si>
  <si>
    <t>90732 (PNEUMOVAX 23®)</t>
  </si>
  <si>
    <t>PNEUMOVAX 23®</t>
  </si>
  <si>
    <t>Pneumococcal polysaccharide PPV23</t>
  </si>
  <si>
    <t>V03.82</t>
  </si>
  <si>
    <t>Pneumococcal polysaccharide vaccine, 23-valent, adult or immunosuppressed patient dosage, when administered to 2 years or older, for subcutaneous or intramuscular use</t>
  </si>
  <si>
    <t>33</t>
  </si>
  <si>
    <t>90670 (PREVNAR 13™)</t>
  </si>
  <si>
    <t>PREVNAR 13™</t>
  </si>
  <si>
    <t>Pneumococcal conjugate PCV 13</t>
  </si>
  <si>
    <t>Pneumococcal conjugate vaccine, 13 valent, for intramuscular use</t>
  </si>
  <si>
    <t>90669 (PREVNAR 7™)</t>
  </si>
  <si>
    <t>PREVNAR 7™</t>
  </si>
  <si>
    <t>Pneumococcal conjugate PCV 7</t>
  </si>
  <si>
    <t>Pneumococcal conjugate vaccine, 7 valent, for intramuscular use</t>
  </si>
  <si>
    <t>90646 (ProHIBiT®)</t>
  </si>
  <si>
    <t>ProHIBiT®</t>
  </si>
  <si>
    <t>Hib (PRP-D)</t>
  </si>
  <si>
    <t>Haemophilus influenza b vaccine (Hib), PRP-D conjugate, for booster use only, intramuscular use</t>
  </si>
  <si>
    <t>90710 (ProQuad®)</t>
  </si>
  <si>
    <t>ProQuad®</t>
  </si>
  <si>
    <t>MMRV</t>
  </si>
  <si>
    <t>Measles, mumps, rubella, and varicella vaccine (MMRV), live, for subcutaneous use</t>
  </si>
  <si>
    <t>94</t>
  </si>
  <si>
    <t>90675 (Rabavert®)</t>
  </si>
  <si>
    <t>Rabavert®</t>
  </si>
  <si>
    <t>90740 (RECOMBIVAX HB®)</t>
  </si>
  <si>
    <t>RECOMBIVAX HB®</t>
  </si>
  <si>
    <t>Hepatitis B vaccine, dialysis or immunosuppressed patient dosage, 3 dose, for intramuscular use</t>
  </si>
  <si>
    <t>90743 (RECOMBIVAX HB®)</t>
  </si>
  <si>
    <t>Hepatitis B vaccine, adolescent, 2 dose, for intramuscular use</t>
  </si>
  <si>
    <t>90744 (RECOMBIVAX HB®)</t>
  </si>
  <si>
    <t>90746 (RECOMBIVAX HB®)</t>
  </si>
  <si>
    <t>90681 (ROTARIX®)</t>
  </si>
  <si>
    <t>ROTARIX®</t>
  </si>
  <si>
    <t>Rotavirus, monovalent</t>
  </si>
  <si>
    <t>Rotavirus vaccine, human, attenuated, 2 dose schedule, live, for oral use</t>
  </si>
  <si>
    <t>90680 (RotaTeq®)</t>
  </si>
  <si>
    <t>RotaTeq®</t>
  </si>
  <si>
    <t>Rotavirus, pentavalent</t>
  </si>
  <si>
    <t>Rotavirus vaccine, pentavalent, 3 dose schedule, live, for oral use</t>
  </si>
  <si>
    <t>90718 (Tetanus and Diphtheria Toxoids Adsorbed for Adult Use)</t>
  </si>
  <si>
    <t>Tetanus and Diphtheria Toxoids Adsorbed for Adult Use</t>
  </si>
  <si>
    <t>Td (adult), adsorbed</t>
  </si>
  <si>
    <t> 
V06.5</t>
  </si>
  <si>
    <t>Tetanus and diphtheria toxoids (Td) adsorbed when administered to 7 years or older, for intramuscular use</t>
  </si>
  <si>
    <t> 
PMC</t>
  </si>
  <si>
    <t>09</t>
  </si>
  <si>
    <t>90721 (TriHIBit®)</t>
  </si>
  <si>
    <t>TriHIBit®</t>
  </si>
  <si>
    <t>DTaP-Hib</t>
  </si>
  <si>
    <t>Diphtheria, tetanus toxoids, and acellular pertussis vaccine and Hemophilus influenza B vaccine (DTaP-Hib)</t>
  </si>
  <si>
    <t>90700 (Tripedia®)</t>
  </si>
  <si>
    <t>Tripedia®</t>
  </si>
  <si>
    <t>90636 (Twinrix®)</t>
  </si>
  <si>
    <t>Twinrix®</t>
  </si>
  <si>
    <t>Hep A-Hep B</t>
  </si>
  <si>
    <t>Hepatitis A and hepatitis B (HepA-HepB), adult dosage, for intramuscular use</t>
  </si>
  <si>
    <t>90691 (Typhim VI)</t>
  </si>
  <si>
    <t>Typhim VI</t>
  </si>
  <si>
    <t>Typhoid, ViCPs</t>
  </si>
  <si>
    <t>V03.1</t>
  </si>
  <si>
    <t>Typhoid vaccine, Vi capsular polysaccharide (ViCPs), for intramuscular use</t>
  </si>
  <si>
    <t>101</t>
  </si>
  <si>
    <t>90632 (VAQTA®)</t>
  </si>
  <si>
    <t>VAQTA®</t>
  </si>
  <si>
    <t>90633 (VAQTA®)</t>
  </si>
  <si>
    <t>90716 (VARIVAX®)</t>
  </si>
  <si>
    <t>VARIVAX®</t>
  </si>
  <si>
    <t>varicella</t>
  </si>
  <si>
    <t>V05.4</t>
  </si>
  <si>
    <t>Varicella virus vaccine, live, for subcutaneous use</t>
  </si>
  <si>
    <t>21</t>
  </si>
  <si>
    <t>90690 (Vivotif)</t>
  </si>
  <si>
    <t>Vivotif</t>
  </si>
  <si>
    <t>Typhoid, oral</t>
  </si>
  <si>
    <t>Typhoid vaccine, live, oral</t>
  </si>
  <si>
    <t>Berna Biotech</t>
  </si>
  <si>
    <t>25</t>
  </si>
  <si>
    <t>90701 ()</t>
  </si>
  <si>
    <t>DTP</t>
  </si>
  <si>
    <t>Diphtheria, tetanus toxoids, and whole cell pertussis vaccine (DTP), for intramuscular use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</si>
</sst>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[$$-409]#,##0.00;\-[$$-409]#,##0.00"/>
  </numFmts>
  <fonts count="9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Courier New"/>
      <family val="3"/>
    </font>
    <font>
      <sz val="7"/>
      <name val="Courier New"/>
      <family val="3"/>
    </font>
    <font>
      <b/>
      <sz val="10"/>
      <name val="Courier New"/>
      <family val="3"/>
    </font>
    <font>
      <sz val="10"/>
      <color indexed="8"/>
      <name val="Courier New"/>
      <family val="3"/>
    </font>
    <font>
      <sz val="7"/>
      <color indexed="8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4" fontId="1" fillId="2" borderId="0" xfId="0" applyFont="1" applyFill="1" applyAlignment="1">
      <alignment horizontal="center" vertical="center"/>
    </xf>
    <xf numFmtId="164" fontId="1" fillId="3" borderId="0" xfId="0" applyFont="1" applyFill="1" applyAlignment="1">
      <alignment horizontal="center" vertical="center"/>
    </xf>
    <xf numFmtId="164" fontId="1" fillId="4" borderId="0" xfId="0" applyFont="1" applyFill="1" applyAlignment="1">
      <alignment horizontal="center" vertical="center"/>
    </xf>
    <xf numFmtId="164" fontId="0" fillId="3" borderId="0" xfId="0" applyFont="1" applyFill="1" applyAlignment="1">
      <alignment horizontal="center"/>
    </xf>
    <xf numFmtId="164" fontId="1" fillId="4" borderId="0" xfId="0" applyFont="1" applyFill="1" applyAlignment="1">
      <alignment horizontal="right"/>
    </xf>
    <xf numFmtId="164" fontId="1" fillId="0" borderId="0" xfId="0" applyFont="1" applyAlignment="1">
      <alignment horizontal="right" wrapText="1"/>
    </xf>
    <xf numFmtId="165" fontId="0" fillId="0" borderId="0" xfId="0" applyFont="1" applyAlignment="1">
      <alignment/>
    </xf>
    <xf numFmtId="165" fontId="0" fillId="0" borderId="0" xfId="0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 shrinkToFit="1"/>
    </xf>
    <xf numFmtId="164" fontId="4" fillId="0" borderId="0" xfId="0" applyFont="1" applyFill="1" applyAlignment="1">
      <alignment wrapText="1" shrinkToFit="1"/>
    </xf>
    <xf numFmtId="164" fontId="5" fillId="0" borderId="0" xfId="0" applyFont="1" applyFill="1" applyAlignment="1">
      <alignment wrapText="1" shrinkToFit="1"/>
    </xf>
    <xf numFmtId="164" fontId="5" fillId="0" borderId="0" xfId="0" applyFont="1" applyFill="1" applyAlignment="1">
      <alignment shrinkToFit="1"/>
    </xf>
    <xf numFmtId="164" fontId="4" fillId="0" borderId="0" xfId="0" applyFont="1" applyAlignment="1">
      <alignment/>
    </xf>
    <xf numFmtId="164" fontId="6" fillId="0" borderId="0" xfId="0" applyFont="1" applyFill="1" applyAlignment="1">
      <alignment horizontal="center" vertical="center" shrinkToFit="1"/>
    </xf>
    <xf numFmtId="164" fontId="6" fillId="0" borderId="0" xfId="0" applyFont="1" applyFill="1" applyAlignment="1">
      <alignment horizontal="left" vertical="center" shrinkToFit="1"/>
    </xf>
    <xf numFmtId="164" fontId="6" fillId="0" borderId="0" xfId="0" applyFont="1" applyFill="1" applyAlignment="1">
      <alignment horizontal="left" vertical="top" shrinkToFit="1"/>
    </xf>
    <xf numFmtId="164" fontId="4" fillId="0" borderId="0" xfId="0" applyFont="1" applyFill="1" applyAlignment="1">
      <alignment horizontal="left" vertical="top" shrinkToFit="1"/>
    </xf>
    <xf numFmtId="164" fontId="6" fillId="0" borderId="0" xfId="0" applyFont="1" applyFill="1" applyAlignment="1">
      <alignment horizontal="left" vertical="top" wrapText="1" shrinkToFit="1"/>
    </xf>
    <xf numFmtId="164" fontId="4" fillId="0" borderId="0" xfId="0" applyFont="1" applyFill="1" applyAlignment="1">
      <alignment horizontal="left" vertical="top" wrapText="1" shrinkToFit="1"/>
    </xf>
    <xf numFmtId="164" fontId="7" fillId="0" borderId="1" xfId="0" applyFont="1" applyFill="1" applyBorder="1" applyAlignment="1" applyProtection="1">
      <alignment vertical="center" wrapText="1"/>
      <protection/>
    </xf>
    <xf numFmtId="164" fontId="5" fillId="0" borderId="0" xfId="0" applyFont="1" applyFill="1" applyAlignment="1">
      <alignment horizontal="left" vertical="top" wrapText="1" shrinkToFit="1"/>
    </xf>
    <xf numFmtId="164" fontId="5" fillId="0" borderId="0" xfId="0" applyFont="1" applyFill="1" applyAlignment="1">
      <alignment horizontal="left" vertical="top" shrinkToFit="1"/>
    </xf>
    <xf numFmtId="164" fontId="4" fillId="0" borderId="0" xfId="0" applyFont="1" applyAlignment="1">
      <alignment horizontal="right"/>
    </xf>
    <xf numFmtId="164" fontId="4" fillId="0" borderId="0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vertical="center"/>
    </xf>
    <xf numFmtId="164" fontId="8" fillId="0" borderId="1" xfId="0" applyFont="1" applyFill="1" applyBorder="1" applyAlignment="1" applyProtection="1">
      <alignment vertical="center" wrapText="1"/>
      <protection/>
    </xf>
    <xf numFmtId="164" fontId="4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CD9"/>
      <rgbColor rgb="00993366"/>
      <rgbColor rgb="00FFFFCC"/>
      <rgbColor rgb="00CCFFFF"/>
      <rgbColor rgb="00660066"/>
      <rgbColor rgb="00FF8080"/>
      <rgbColor rgb="000066CC"/>
      <rgbColor rgb="00D0D7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EED84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1C77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G31" sqref="G31"/>
    </sheetView>
  </sheetViews>
  <sheetFormatPr defaultColWidth="12.57421875" defaultRowHeight="12.75"/>
  <cols>
    <col min="1" max="1" width="11.57421875" style="0" customWidth="1"/>
    <col min="2" max="2" width="24.421875" style="0" customWidth="1"/>
    <col min="3" max="4" width="11.57421875" style="0" customWidth="1"/>
    <col min="5" max="5" width="17.421875" style="0" customWidth="1"/>
    <col min="6" max="6" width="3.140625" style="0" customWidth="1"/>
    <col min="7" max="7" width="12.8515625" style="0" customWidth="1"/>
    <col min="8" max="8" width="9.28125" style="0" customWidth="1"/>
    <col min="9" max="9" width="11.57421875" style="0" customWidth="1"/>
    <col min="10" max="10" width="10.421875" style="0" customWidth="1"/>
    <col min="11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 t="s">
        <v>3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 t="s">
        <v>4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3" t="s">
        <v>6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4" t="s">
        <v>7</v>
      </c>
      <c r="C10" s="5">
        <v>12.5</v>
      </c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4" t="s">
        <v>8</v>
      </c>
      <c r="C11" s="5">
        <v>8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4">
        <v>90460</v>
      </c>
      <c r="C12" s="5">
        <v>12.5</v>
      </c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4">
        <v>90461</v>
      </c>
      <c r="C13" s="5">
        <v>8</v>
      </c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6" t="s">
        <v>9</v>
      </c>
      <c r="D14" s="6"/>
      <c r="E14" s="6"/>
      <c r="F14" s="1"/>
      <c r="G14" s="7" t="s">
        <v>10</v>
      </c>
      <c r="H14" s="7"/>
      <c r="I14" s="7"/>
      <c r="J14" s="7"/>
      <c r="K14" s="1"/>
    </row>
    <row r="15" spans="1:11" ht="12.75">
      <c r="A15" s="1"/>
      <c r="B15" s="1"/>
      <c r="C15" s="6"/>
      <c r="D15" s="6"/>
      <c r="E15" s="6"/>
      <c r="F15" s="1"/>
      <c r="G15" s="7"/>
      <c r="H15" s="8" t="s">
        <v>11</v>
      </c>
      <c r="I15" s="8"/>
      <c r="J15" s="9"/>
      <c r="K15" s="1"/>
    </row>
    <row r="16" spans="1:11" ht="23.25">
      <c r="A16" s="1"/>
      <c r="B16" s="2" t="s">
        <v>12</v>
      </c>
      <c r="C16" s="3" t="s">
        <v>13</v>
      </c>
      <c r="D16" s="3" t="s">
        <v>14</v>
      </c>
      <c r="E16" s="3" t="s">
        <v>6</v>
      </c>
      <c r="F16" s="3"/>
      <c r="G16" s="3" t="s">
        <v>15</v>
      </c>
      <c r="H16" s="10">
        <v>90460</v>
      </c>
      <c r="I16" s="10">
        <v>90461</v>
      </c>
      <c r="J16" s="11" t="s">
        <v>16</v>
      </c>
      <c r="K16" s="3" t="s">
        <v>17</v>
      </c>
    </row>
    <row r="17" spans="1:11" ht="18" customHeight="1">
      <c r="A17" s="1"/>
      <c r="B17" s="1">
        <v>3</v>
      </c>
      <c r="C17" s="1">
        <f>INDEX(Imms_Data,B17,1)</f>
        <v>90715</v>
      </c>
      <c r="D17" s="1" t="str">
        <f>INDEX(Imms_Data,$B17,5)</f>
        <v>V06.1</v>
      </c>
      <c r="E17" s="12">
        <f>IF(C17="-","",C$10)</f>
        <v>12.5</v>
      </c>
      <c r="F17" s="1"/>
      <c r="G17" s="1">
        <f>INDEX(Imms_Data,$B17,3)</f>
        <v>3</v>
      </c>
      <c r="H17" s="4" t="str">
        <f>IF(C17="-","","1")</f>
        <v>1</v>
      </c>
      <c r="I17" s="4">
        <f>IF(C17="-","",G17-1)</f>
        <v>2</v>
      </c>
      <c r="J17" s="12">
        <f>IF(C17="-","",(H17*C$12)+(I17*C$13))</f>
        <v>28.5</v>
      </c>
      <c r="K17" s="13">
        <f>IF(I17="","",J17-E17)</f>
        <v>16</v>
      </c>
    </row>
    <row r="18" spans="1:11" ht="18" customHeight="1">
      <c r="A18" s="1"/>
      <c r="B18" s="1">
        <v>1</v>
      </c>
      <c r="C18" s="1" t="str">
        <f>INDEX(Imms_Data,B18,1)</f>
        <v>-</v>
      </c>
      <c r="D18" s="1" t="str">
        <f>INDEX(Imms_Data,$B18,5)</f>
        <v>-</v>
      </c>
      <c r="E18" s="12">
        <f>IF(C18="-","",C$11)</f>
      </c>
      <c r="F18" s="1"/>
      <c r="G18" s="1" t="str">
        <f>INDEX(Imms_Data,$B18,3)</f>
        <v>-</v>
      </c>
      <c r="H18" s="4">
        <f>IF(C18="-","","1")</f>
      </c>
      <c r="I18" s="4">
        <f>IF(C18="-","",G18-1)</f>
      </c>
      <c r="J18" s="1">
        <f>IF(C18="-","",(H18*C$12)+(I18*C$13))</f>
      </c>
      <c r="K18">
        <f>IF(I18="","",J18-E18)</f>
      </c>
    </row>
    <row r="19" spans="1:11" ht="18" customHeight="1">
      <c r="A19" s="1"/>
      <c r="B19" s="1">
        <v>1</v>
      </c>
      <c r="C19" s="1" t="str">
        <f>INDEX(Imms_Data,B19,1)</f>
        <v>-</v>
      </c>
      <c r="D19" s="1" t="str">
        <f>INDEX(Imms_Data,$B19,5)</f>
        <v>-</v>
      </c>
      <c r="E19" s="12">
        <f>IF(C19="-","",C$11)</f>
      </c>
      <c r="F19" s="1"/>
      <c r="G19" s="1" t="str">
        <f>INDEX(Imms_Data,$B19,3)</f>
        <v>-</v>
      </c>
      <c r="H19" s="4">
        <f>IF(C19="-","","1")</f>
      </c>
      <c r="I19" s="4">
        <f>IF(C19="-","",G19-1)</f>
      </c>
      <c r="J19" s="1">
        <f>IF(C19="-","",(H19*C$12)+(I19*C$13))</f>
      </c>
      <c r="K19">
        <f>IF(I19="","",J19-E19)</f>
      </c>
    </row>
    <row r="20" spans="1:11" ht="18" customHeight="1">
      <c r="A20" s="1"/>
      <c r="B20" s="1">
        <v>1</v>
      </c>
      <c r="C20" s="1" t="str">
        <f>INDEX(Imms_Data,B20,1)</f>
        <v>-</v>
      </c>
      <c r="D20" s="1" t="str">
        <f>INDEX(Imms_Data,$B20,5)</f>
        <v>-</v>
      </c>
      <c r="E20" s="12">
        <f>IF(C20="-","",C$11)</f>
      </c>
      <c r="F20" s="1"/>
      <c r="G20" s="1" t="str">
        <f>INDEX(Imms_Data,$B20,3)</f>
        <v>-</v>
      </c>
      <c r="H20" s="4">
        <f>IF(C20="-","","1")</f>
      </c>
      <c r="I20" s="4">
        <f>IF(C20="-","",G20-1)</f>
      </c>
      <c r="J20" s="1">
        <f>IF(C20="-","",(H20*C$12)+(I20*C$13))</f>
      </c>
      <c r="K20">
        <f>IF(I20="","",J20-E20)</f>
      </c>
    </row>
    <row r="21" spans="1:11" ht="18" customHeight="1">
      <c r="A21" s="1"/>
      <c r="B21" s="1">
        <v>1</v>
      </c>
      <c r="C21" s="1" t="str">
        <f>INDEX(Imms_Data,B21,1)</f>
        <v>-</v>
      </c>
      <c r="D21" s="1" t="str">
        <f>INDEX(Imms_Data,$B21,5)</f>
        <v>-</v>
      </c>
      <c r="E21" s="12">
        <f>IF(C21="-","",C$11)</f>
      </c>
      <c r="F21" s="1"/>
      <c r="G21" s="1" t="str">
        <f>INDEX(Imms_Data,$B21,3)</f>
        <v>-</v>
      </c>
      <c r="H21" s="4">
        <f>IF(C21="-","","1")</f>
      </c>
      <c r="I21" s="4">
        <f>IF(C21="-","",G21-1)</f>
      </c>
      <c r="J21" s="1">
        <f>IF(C21="-","",(H21*C$12)+(I21*C$13))</f>
      </c>
      <c r="K21">
        <f>IF(I21="","",J21-E21)</f>
      </c>
    </row>
    <row r="22" spans="1:11" ht="18" customHeight="1">
      <c r="A22" s="1"/>
      <c r="B22" s="1">
        <v>1</v>
      </c>
      <c r="C22" s="1" t="str">
        <f>INDEX(Imms_Data,B22,1)</f>
        <v>-</v>
      </c>
      <c r="D22" s="1" t="str">
        <f>INDEX(Imms_Data,$B22,5)</f>
        <v>-</v>
      </c>
      <c r="E22" s="12">
        <f>IF(C22="-","",C$11)</f>
      </c>
      <c r="F22" s="1"/>
      <c r="G22" s="1" t="str">
        <f>INDEX(Imms_Data,$B22,3)</f>
        <v>-</v>
      </c>
      <c r="H22" s="4">
        <f>IF(C22="-","","1")</f>
      </c>
      <c r="I22" s="4">
        <f>IF(C22="-","",G22-1)</f>
      </c>
      <c r="J22" s="1">
        <f>IF(C22="-","",(H22*C$12)+(I22*C$13))</f>
      </c>
      <c r="K22">
        <f>IF(I22="","",J22-E22)</f>
      </c>
    </row>
    <row r="23" spans="1:10" ht="12.75">
      <c r="A23" s="1"/>
      <c r="B23" s="1"/>
      <c r="C23" s="1"/>
      <c r="D23" s="1"/>
      <c r="E23" s="12"/>
      <c r="F23" s="1"/>
      <c r="G23" s="1"/>
      <c r="H23" s="1"/>
      <c r="I23" s="1"/>
      <c r="J23" s="1"/>
    </row>
    <row r="24" spans="2:12" s="14" customFormat="1" ht="15.75">
      <c r="B24" s="14" t="s">
        <v>18</v>
      </c>
      <c r="E24" s="15">
        <f>SUM(E17:E22)</f>
        <v>12.5</v>
      </c>
      <c r="F24" s="15"/>
      <c r="G24" s="15"/>
      <c r="H24" s="15"/>
      <c r="I24" s="15"/>
      <c r="J24" s="15">
        <f>SUM(J17:J22)</f>
        <v>28.5</v>
      </c>
      <c r="K24" s="15">
        <f>J24-E24</f>
        <v>16</v>
      </c>
      <c r="L24" s="16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 selectLockedCells="1" selectUnlockedCells="1"/>
  <mergeCells count="3">
    <mergeCell ref="C14:E15"/>
    <mergeCell ref="G14:J14"/>
    <mergeCell ref="H15:I15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A5" sqref="A5"/>
    </sheetView>
  </sheetViews>
  <sheetFormatPr defaultColWidth="12.57421875" defaultRowHeight="12.75"/>
  <cols>
    <col min="1" max="1" width="53.57421875" style="17" customWidth="1"/>
    <col min="2" max="2" width="7.421875" style="18" customWidth="1"/>
    <col min="3" max="3" width="30.8515625" style="17" customWidth="1"/>
    <col min="4" max="4" width="11.8515625" style="17" customWidth="1"/>
    <col min="5" max="5" width="20.8515625" style="17" customWidth="1"/>
    <col min="6" max="6" width="11.8515625" style="19" customWidth="1"/>
    <col min="7" max="7" width="11.8515625" style="20" customWidth="1"/>
    <col min="8" max="8" width="23.00390625" style="17" customWidth="1"/>
    <col min="9" max="9" width="5.140625" style="17" customWidth="1"/>
    <col min="10" max="10" width="23.00390625" style="21" customWidth="1"/>
    <col min="11" max="11" width="68.8515625" style="17" customWidth="1"/>
    <col min="12" max="16384" width="11.8515625" style="17" customWidth="1"/>
  </cols>
  <sheetData>
    <row r="1" spans="1:10" s="25" customFormat="1" ht="12.75">
      <c r="A1" s="22" t="s">
        <v>19</v>
      </c>
      <c r="B1" s="22"/>
      <c r="C1" s="23" t="s">
        <v>20</v>
      </c>
      <c r="D1" s="23"/>
      <c r="E1" s="23" t="s">
        <v>21</v>
      </c>
      <c r="F1" s="23"/>
      <c r="G1" s="24"/>
      <c r="H1" s="24"/>
      <c r="I1" s="24"/>
      <c r="J1" s="21"/>
    </row>
    <row r="2" spans="1:10" s="25" customFormat="1" ht="12.75">
      <c r="A2" s="22"/>
      <c r="B2" s="26"/>
      <c r="C2" s="24"/>
      <c r="D2" s="24"/>
      <c r="E2" s="24"/>
      <c r="F2" s="26"/>
      <c r="G2" s="24"/>
      <c r="H2" s="24"/>
      <c r="I2" s="24"/>
      <c r="J2" s="21"/>
    </row>
    <row r="3" spans="1:11" s="25" customFormat="1" ht="23.25">
      <c r="A3"/>
      <c r="B3" s="24" t="s">
        <v>13</v>
      </c>
      <c r="C3" s="26" t="s">
        <v>22</v>
      </c>
      <c r="D3" s="26" t="s">
        <v>23</v>
      </c>
      <c r="E3" s="24" t="s">
        <v>24</v>
      </c>
      <c r="F3" s="24" t="s">
        <v>25</v>
      </c>
      <c r="G3" s="26" t="s">
        <v>26</v>
      </c>
      <c r="H3" s="26" t="s">
        <v>27</v>
      </c>
      <c r="I3" s="24" t="s">
        <v>28</v>
      </c>
      <c r="J3" s="26" t="s">
        <v>29</v>
      </c>
      <c r="K3" s="21"/>
    </row>
    <row r="4" spans="1:11" s="25" customFormat="1" ht="12.75">
      <c r="A4" t="s">
        <v>30</v>
      </c>
      <c r="B4" s="24" t="s">
        <v>30</v>
      </c>
      <c r="C4" s="26" t="s">
        <v>30</v>
      </c>
      <c r="D4" s="24" t="s">
        <v>30</v>
      </c>
      <c r="E4" s="24" t="s">
        <v>30</v>
      </c>
      <c r="F4" s="24" t="s">
        <v>30</v>
      </c>
      <c r="G4" s="26" t="s">
        <v>30</v>
      </c>
      <c r="H4" s="24" t="s">
        <v>30</v>
      </c>
      <c r="I4" s="24" t="s">
        <v>30</v>
      </c>
      <c r="J4" s="24" t="s">
        <v>31</v>
      </c>
      <c r="K4" s="21"/>
    </row>
    <row r="5" spans="1:11" ht="53.25">
      <c r="A5" t="s">
        <v>32</v>
      </c>
      <c r="B5" s="25">
        <v>90648</v>
      </c>
      <c r="C5" s="27" t="s">
        <v>33</v>
      </c>
      <c r="D5" s="17">
        <v>1</v>
      </c>
      <c r="E5" s="28" t="s">
        <v>34</v>
      </c>
      <c r="F5" s="25" t="s">
        <v>35</v>
      </c>
      <c r="G5" s="29" t="s">
        <v>36</v>
      </c>
      <c r="H5" s="30" t="s">
        <v>37</v>
      </c>
      <c r="I5" s="31">
        <v>48</v>
      </c>
      <c r="J5" s="17">
        <v>0</v>
      </c>
      <c r="K5" s="21"/>
    </row>
    <row r="6" spans="1:11" ht="90.75">
      <c r="A6" t="s">
        <v>38</v>
      </c>
      <c r="B6" s="25">
        <v>90715</v>
      </c>
      <c r="C6" s="27" t="s">
        <v>39</v>
      </c>
      <c r="D6" s="17">
        <v>3</v>
      </c>
      <c r="E6" s="28" t="s">
        <v>40</v>
      </c>
      <c r="F6" s="25" t="s">
        <v>41</v>
      </c>
      <c r="G6" s="29" t="s">
        <v>42</v>
      </c>
      <c r="H6" s="30" t="s">
        <v>37</v>
      </c>
      <c r="I6" s="31" t="s">
        <v>43</v>
      </c>
      <c r="J6" s="17">
        <v>0</v>
      </c>
      <c r="K6" s="21"/>
    </row>
    <row r="7" spans="1:11" ht="75.75">
      <c r="A7" t="s">
        <v>44</v>
      </c>
      <c r="B7" s="25">
        <v>90656</v>
      </c>
      <c r="C7" s="32" t="s">
        <v>45</v>
      </c>
      <c r="D7" s="17">
        <v>1</v>
      </c>
      <c r="E7" s="28" t="s">
        <v>46</v>
      </c>
      <c r="F7" s="25" t="s">
        <v>47</v>
      </c>
      <c r="G7" s="29" t="s">
        <v>48</v>
      </c>
      <c r="H7" s="30" t="s">
        <v>49</v>
      </c>
      <c r="I7" s="31">
        <v>140</v>
      </c>
      <c r="J7" s="17">
        <v>0</v>
      </c>
      <c r="K7" s="21"/>
    </row>
    <row r="8" spans="1:11" ht="90.75">
      <c r="A8" t="s">
        <v>50</v>
      </c>
      <c r="B8" s="25">
        <v>90715</v>
      </c>
      <c r="C8" s="27" t="s">
        <v>51</v>
      </c>
      <c r="D8" s="17">
        <v>3</v>
      </c>
      <c r="E8" s="28" t="s">
        <v>40</v>
      </c>
      <c r="F8" s="25" t="s">
        <v>41</v>
      </c>
      <c r="G8" s="29" t="s">
        <v>42</v>
      </c>
      <c r="H8" s="30" t="s">
        <v>52</v>
      </c>
      <c r="I8" s="31" t="s">
        <v>43</v>
      </c>
      <c r="J8" s="17">
        <v>0</v>
      </c>
      <c r="K8" s="21"/>
    </row>
    <row r="9" spans="1:11" ht="60.75">
      <c r="A9" t="s">
        <v>53</v>
      </c>
      <c r="B9" s="25">
        <v>90650</v>
      </c>
      <c r="C9" s="27" t="s">
        <v>54</v>
      </c>
      <c r="D9" s="17">
        <v>1</v>
      </c>
      <c r="E9" s="28" t="s">
        <v>55</v>
      </c>
      <c r="F9" s="25" t="s">
        <v>56</v>
      </c>
      <c r="G9" s="29" t="s">
        <v>57</v>
      </c>
      <c r="H9" s="30" t="s">
        <v>52</v>
      </c>
      <c r="I9" s="31">
        <v>118</v>
      </c>
      <c r="J9" s="17">
        <v>0</v>
      </c>
      <c r="K9" s="21"/>
    </row>
    <row r="10" spans="1:11" ht="38.25">
      <c r="A10" t="s">
        <v>58</v>
      </c>
      <c r="B10" s="25">
        <v>90748</v>
      </c>
      <c r="C10" s="27" t="s">
        <v>59</v>
      </c>
      <c r="D10" s="17">
        <v>2</v>
      </c>
      <c r="E10" s="28" t="s">
        <v>60</v>
      </c>
      <c r="F10" s="25" t="s">
        <v>61</v>
      </c>
      <c r="G10" s="29" t="s">
        <v>62</v>
      </c>
      <c r="H10" s="30" t="s">
        <v>63</v>
      </c>
      <c r="I10" s="31">
        <v>51</v>
      </c>
      <c r="J10" s="17">
        <v>0</v>
      </c>
      <c r="K10" s="21"/>
    </row>
    <row r="11" spans="1:11" ht="83.25">
      <c r="A11" t="s">
        <v>64</v>
      </c>
      <c r="B11" s="25">
        <v>90700</v>
      </c>
      <c r="C11" s="27" t="s">
        <v>65</v>
      </c>
      <c r="D11" s="17">
        <v>3</v>
      </c>
      <c r="E11" s="28" t="s">
        <v>66</v>
      </c>
      <c r="F11" s="27" t="s">
        <v>67</v>
      </c>
      <c r="G11" s="29" t="s">
        <v>68</v>
      </c>
      <c r="H11" s="30" t="s">
        <v>37</v>
      </c>
      <c r="I11" s="31">
        <v>106</v>
      </c>
      <c r="J11" s="17">
        <v>0</v>
      </c>
      <c r="K11" s="21"/>
    </row>
    <row r="12" spans="1:11" ht="83.25">
      <c r="A12" t="s">
        <v>69</v>
      </c>
      <c r="B12" s="25">
        <v>90714</v>
      </c>
      <c r="C12" s="27" t="s">
        <v>70</v>
      </c>
      <c r="D12" s="17">
        <v>2</v>
      </c>
      <c r="E12" s="28" t="s">
        <v>71</v>
      </c>
      <c r="F12" s="25" t="s">
        <v>72</v>
      </c>
      <c r="G12" s="29" t="s">
        <v>73</v>
      </c>
      <c r="H12" s="30" t="s">
        <v>37</v>
      </c>
      <c r="I12" s="31" t="s">
        <v>74</v>
      </c>
      <c r="J12" s="17">
        <v>0</v>
      </c>
      <c r="K12" s="21"/>
    </row>
    <row r="13" spans="1:11" ht="24.75" customHeight="1">
      <c r="A13" t="s">
        <v>75</v>
      </c>
      <c r="B13" s="25">
        <v>90702</v>
      </c>
      <c r="C13" s="27" t="s">
        <v>76</v>
      </c>
      <c r="D13" s="17">
        <v>2</v>
      </c>
      <c r="E13" s="28" t="s">
        <v>77</v>
      </c>
      <c r="F13" s="25" t="s">
        <v>72</v>
      </c>
      <c r="G13" s="29" t="s">
        <v>78</v>
      </c>
      <c r="H13" s="30" t="s">
        <v>37</v>
      </c>
      <c r="I13" s="31">
        <v>28</v>
      </c>
      <c r="J13" s="17">
        <v>0</v>
      </c>
      <c r="K13" s="21"/>
    </row>
    <row r="14" spans="1:11" ht="45.75">
      <c r="A14" t="s">
        <v>79</v>
      </c>
      <c r="B14" s="25">
        <v>90744</v>
      </c>
      <c r="C14" s="27" t="s">
        <v>80</v>
      </c>
      <c r="D14" s="17">
        <v>1</v>
      </c>
      <c r="E14" s="28" t="s">
        <v>81</v>
      </c>
      <c r="F14" s="27" t="s">
        <v>82</v>
      </c>
      <c r="G14" s="29" t="s">
        <v>83</v>
      </c>
      <c r="H14" s="30" t="s">
        <v>52</v>
      </c>
      <c r="I14" s="31">
        <v>8</v>
      </c>
      <c r="J14" s="17">
        <v>0</v>
      </c>
      <c r="K14" s="21"/>
    </row>
    <row r="15" spans="1:11" ht="38.25">
      <c r="A15" t="s">
        <v>84</v>
      </c>
      <c r="B15" s="25">
        <v>90746</v>
      </c>
      <c r="C15" s="27" t="s">
        <v>80</v>
      </c>
      <c r="D15" s="17">
        <v>1</v>
      </c>
      <c r="E15" s="28" t="s">
        <v>85</v>
      </c>
      <c r="F15" s="25" t="s">
        <v>86</v>
      </c>
      <c r="G15" s="29" t="s">
        <v>87</v>
      </c>
      <c r="H15" s="30" t="s">
        <v>52</v>
      </c>
      <c r="I15" s="31">
        <v>43</v>
      </c>
      <c r="J15" s="17">
        <v>0</v>
      </c>
      <c r="K15" s="21"/>
    </row>
    <row r="16" spans="1:11" ht="60.75">
      <c r="A16" t="s">
        <v>88</v>
      </c>
      <c r="B16" s="25">
        <v>90747</v>
      </c>
      <c r="C16" s="27" t="s">
        <v>80</v>
      </c>
      <c r="D16" s="17">
        <v>1</v>
      </c>
      <c r="E16" s="28" t="s">
        <v>89</v>
      </c>
      <c r="F16" s="25" t="s">
        <v>86</v>
      </c>
      <c r="G16" s="29" t="s">
        <v>90</v>
      </c>
      <c r="H16" s="30" t="s">
        <v>52</v>
      </c>
      <c r="I16" s="31">
        <v>44</v>
      </c>
      <c r="J16" s="17">
        <v>0</v>
      </c>
      <c r="K16" s="21"/>
    </row>
    <row r="17" spans="1:11" ht="75.75">
      <c r="A17" t="s">
        <v>91</v>
      </c>
      <c r="B17" s="25">
        <v>90656</v>
      </c>
      <c r="C17" s="32" t="s">
        <v>92</v>
      </c>
      <c r="D17" s="17">
        <v>1</v>
      </c>
      <c r="E17" s="28" t="s">
        <v>46</v>
      </c>
      <c r="F17" s="25" t="s">
        <v>47</v>
      </c>
      <c r="G17" s="29" t="s">
        <v>48</v>
      </c>
      <c r="H17" s="30" t="s">
        <v>52</v>
      </c>
      <c r="I17" s="31">
        <v>140</v>
      </c>
      <c r="J17" s="17">
        <v>0</v>
      </c>
      <c r="K17" s="21"/>
    </row>
    <row r="18" spans="1:11" ht="23.25">
      <c r="A18" t="s">
        <v>93</v>
      </c>
      <c r="B18" s="25">
        <v>90660</v>
      </c>
      <c r="C18" s="27" t="s">
        <v>94</v>
      </c>
      <c r="D18" s="17">
        <v>1</v>
      </c>
      <c r="E18" s="28" t="s">
        <v>95</v>
      </c>
      <c r="F18" s="25" t="s">
        <v>47</v>
      </c>
      <c r="G18" s="29" t="s">
        <v>96</v>
      </c>
      <c r="H18" s="30" t="s">
        <v>97</v>
      </c>
      <c r="I18" s="31">
        <v>111</v>
      </c>
      <c r="J18" s="17">
        <v>1</v>
      </c>
      <c r="K18" s="21"/>
    </row>
    <row r="19" spans="1:11" ht="53.25">
      <c r="A19" t="s">
        <v>98</v>
      </c>
      <c r="B19" s="25">
        <v>90657</v>
      </c>
      <c r="C19" s="32" t="s">
        <v>99</v>
      </c>
      <c r="D19" s="17">
        <v>1</v>
      </c>
      <c r="E19" s="28" t="s">
        <v>100</v>
      </c>
      <c r="F19" s="25" t="s">
        <v>47</v>
      </c>
      <c r="G19" s="29" t="s">
        <v>101</v>
      </c>
      <c r="H19" s="30" t="s">
        <v>102</v>
      </c>
      <c r="I19" s="31">
        <v>141</v>
      </c>
      <c r="J19" s="17">
        <v>0</v>
      </c>
      <c r="K19" s="21"/>
    </row>
    <row r="20" spans="1:11" ht="53.25">
      <c r="A20" t="s">
        <v>103</v>
      </c>
      <c r="B20" s="25">
        <v>90658</v>
      </c>
      <c r="C20" s="32" t="s">
        <v>99</v>
      </c>
      <c r="D20" s="17">
        <v>1</v>
      </c>
      <c r="E20" s="28" t="s">
        <v>100</v>
      </c>
      <c r="F20" s="25" t="s">
        <v>47</v>
      </c>
      <c r="G20" s="29" t="s">
        <v>104</v>
      </c>
      <c r="H20" s="30" t="s">
        <v>102</v>
      </c>
      <c r="I20" s="31">
        <v>141</v>
      </c>
      <c r="J20" s="17">
        <v>0</v>
      </c>
      <c r="K20" s="21"/>
    </row>
    <row r="21" spans="1:11" ht="75.75">
      <c r="A21" t="s">
        <v>105</v>
      </c>
      <c r="B21" s="25">
        <v>90656</v>
      </c>
      <c r="C21" s="32" t="s">
        <v>106</v>
      </c>
      <c r="D21" s="17">
        <v>1</v>
      </c>
      <c r="E21" s="28" t="s">
        <v>46</v>
      </c>
      <c r="F21" s="25" t="s">
        <v>47</v>
      </c>
      <c r="G21" s="29" t="s">
        <v>48</v>
      </c>
      <c r="H21" s="30" t="s">
        <v>102</v>
      </c>
      <c r="I21" s="31">
        <v>140</v>
      </c>
      <c r="J21" s="17">
        <v>0</v>
      </c>
      <c r="K21" s="21"/>
    </row>
    <row r="22" spans="1:11" ht="75.75">
      <c r="A22" t="s">
        <v>107</v>
      </c>
      <c r="B22" s="25">
        <v>90655</v>
      </c>
      <c r="C22" s="27" t="s">
        <v>108</v>
      </c>
      <c r="D22" s="17">
        <v>1</v>
      </c>
      <c r="E22" s="28" t="s">
        <v>46</v>
      </c>
      <c r="F22" s="27" t="s">
        <v>109</v>
      </c>
      <c r="G22" s="29" t="s">
        <v>110</v>
      </c>
      <c r="H22" s="30" t="s">
        <v>37</v>
      </c>
      <c r="I22" s="31">
        <v>140</v>
      </c>
      <c r="J22" s="17">
        <v>0</v>
      </c>
      <c r="K22" s="21"/>
    </row>
    <row r="23" spans="1:11" ht="75.75">
      <c r="A23" t="s">
        <v>111</v>
      </c>
      <c r="B23" s="25">
        <v>90656</v>
      </c>
      <c r="C23" s="27" t="s">
        <v>112</v>
      </c>
      <c r="D23" s="17">
        <v>1</v>
      </c>
      <c r="E23" s="28" t="s">
        <v>46</v>
      </c>
      <c r="F23" s="25" t="s">
        <v>47</v>
      </c>
      <c r="G23" s="29" t="s">
        <v>48</v>
      </c>
      <c r="H23" s="30" t="s">
        <v>37</v>
      </c>
      <c r="I23" s="31">
        <v>140</v>
      </c>
      <c r="J23" s="17">
        <v>0</v>
      </c>
      <c r="K23" s="21"/>
    </row>
    <row r="24" spans="1:11" ht="53.25">
      <c r="A24" t="s">
        <v>113</v>
      </c>
      <c r="B24" s="25">
        <v>90657</v>
      </c>
      <c r="C24" s="33" t="s">
        <v>114</v>
      </c>
      <c r="D24" s="17">
        <v>1</v>
      </c>
      <c r="E24" s="28" t="s">
        <v>100</v>
      </c>
      <c r="F24" s="25" t="s">
        <v>47</v>
      </c>
      <c r="G24" s="29" t="s">
        <v>101</v>
      </c>
      <c r="H24" s="30" t="s">
        <v>37</v>
      </c>
      <c r="I24" s="31">
        <v>141</v>
      </c>
      <c r="J24" s="17">
        <v>0</v>
      </c>
      <c r="K24" s="21"/>
    </row>
    <row r="25" spans="1:11" ht="53.25">
      <c r="A25" t="s">
        <v>115</v>
      </c>
      <c r="B25" s="25">
        <v>90658</v>
      </c>
      <c r="C25" s="33" t="s">
        <v>114</v>
      </c>
      <c r="D25" s="17">
        <v>1</v>
      </c>
      <c r="E25" s="28" t="s">
        <v>100</v>
      </c>
      <c r="F25" s="25" t="s">
        <v>47</v>
      </c>
      <c r="G25" s="29" t="s">
        <v>104</v>
      </c>
      <c r="H25" s="30" t="s">
        <v>37</v>
      </c>
      <c r="I25" s="31">
        <v>141</v>
      </c>
      <c r="J25" s="17">
        <v>0</v>
      </c>
      <c r="K25" s="21"/>
    </row>
    <row r="26" spans="1:11" ht="68.25">
      <c r="A26" t="s">
        <v>116</v>
      </c>
      <c r="B26" s="25">
        <v>90649</v>
      </c>
      <c r="C26" s="27" t="s">
        <v>117</v>
      </c>
      <c r="D26" s="17">
        <v>1</v>
      </c>
      <c r="E26" s="28" t="s">
        <v>118</v>
      </c>
      <c r="F26" s="25" t="s">
        <v>56</v>
      </c>
      <c r="G26" s="29" t="s">
        <v>119</v>
      </c>
      <c r="H26" s="30" t="s">
        <v>63</v>
      </c>
      <c r="I26" s="31">
        <v>62</v>
      </c>
      <c r="J26" s="17">
        <v>0</v>
      </c>
      <c r="K26" s="21"/>
    </row>
    <row r="27" spans="1:11" ht="23.25" customHeight="1">
      <c r="A27" t="s">
        <v>120</v>
      </c>
      <c r="B27" s="25">
        <v>90632</v>
      </c>
      <c r="C27" s="27" t="s">
        <v>121</v>
      </c>
      <c r="D27" s="17">
        <v>1</v>
      </c>
      <c r="E27" s="28" t="s">
        <v>122</v>
      </c>
      <c r="F27" s="25" t="s">
        <v>86</v>
      </c>
      <c r="G27" s="29" t="s">
        <v>123</v>
      </c>
      <c r="H27" s="30" t="s">
        <v>52</v>
      </c>
      <c r="I27" s="31">
        <v>52</v>
      </c>
      <c r="J27" s="17">
        <v>0</v>
      </c>
      <c r="K27" s="21"/>
    </row>
    <row r="28" spans="1:11" ht="53.25">
      <c r="A28" t="s">
        <v>124</v>
      </c>
      <c r="B28" s="25">
        <v>90633</v>
      </c>
      <c r="C28" s="27" t="s">
        <v>121</v>
      </c>
      <c r="D28" s="17">
        <v>1</v>
      </c>
      <c r="E28" s="28" t="s">
        <v>125</v>
      </c>
      <c r="F28" s="25" t="s">
        <v>86</v>
      </c>
      <c r="G28" s="29" t="s">
        <v>126</v>
      </c>
      <c r="H28" s="30" t="s">
        <v>52</v>
      </c>
      <c r="I28" s="31">
        <v>83</v>
      </c>
      <c r="J28" s="17">
        <v>0</v>
      </c>
      <c r="K28" s="21"/>
    </row>
    <row r="29" spans="1:11" ht="53.25">
      <c r="A29" t="s">
        <v>127</v>
      </c>
      <c r="B29" s="25">
        <v>90634</v>
      </c>
      <c r="C29" s="27" t="s">
        <v>121</v>
      </c>
      <c r="D29" s="17">
        <v>1</v>
      </c>
      <c r="E29" s="28" t="s">
        <v>128</v>
      </c>
      <c r="F29" s="25" t="s">
        <v>86</v>
      </c>
      <c r="G29" s="29" t="s">
        <v>129</v>
      </c>
      <c r="H29" s="30" t="s">
        <v>52</v>
      </c>
      <c r="I29" s="31">
        <v>84</v>
      </c>
      <c r="J29" s="17">
        <v>0</v>
      </c>
      <c r="K29" s="21"/>
    </row>
    <row r="30" spans="1:11" ht="53.25">
      <c r="A30" t="s">
        <v>130</v>
      </c>
      <c r="B30" s="25">
        <v>90648</v>
      </c>
      <c r="C30" s="27" t="s">
        <v>131</v>
      </c>
      <c r="D30" s="17">
        <v>1</v>
      </c>
      <c r="E30" s="28" t="s">
        <v>34</v>
      </c>
      <c r="F30" s="25" t="s">
        <v>35</v>
      </c>
      <c r="G30" s="29" t="s">
        <v>36</v>
      </c>
      <c r="H30" s="30" t="s">
        <v>52</v>
      </c>
      <c r="I30" s="31">
        <v>48</v>
      </c>
      <c r="J30" s="17">
        <v>0</v>
      </c>
      <c r="K30" s="21"/>
    </row>
    <row r="31" spans="1:11" ht="53.25">
      <c r="A31" t="s">
        <v>132</v>
      </c>
      <c r="B31" s="25">
        <v>90645</v>
      </c>
      <c r="C31" s="27" t="s">
        <v>133</v>
      </c>
      <c r="D31" s="17">
        <v>1</v>
      </c>
      <c r="E31" s="28" t="s">
        <v>134</v>
      </c>
      <c r="F31" s="25" t="s">
        <v>35</v>
      </c>
      <c r="G31" s="29" t="s">
        <v>135</v>
      </c>
      <c r="H31" s="30" t="s">
        <v>136</v>
      </c>
      <c r="I31" s="31">
        <v>47</v>
      </c>
      <c r="J31" s="17">
        <v>0</v>
      </c>
      <c r="K31" s="21"/>
    </row>
    <row r="32" spans="1:11" ht="34.5">
      <c r="A32" t="s">
        <v>137</v>
      </c>
      <c r="B32" s="25">
        <v>90675</v>
      </c>
      <c r="C32" s="21" t="s">
        <v>138</v>
      </c>
      <c r="D32" s="17">
        <v>1</v>
      </c>
      <c r="E32" s="28" t="s">
        <v>139</v>
      </c>
      <c r="F32" s="25" t="s">
        <v>140</v>
      </c>
      <c r="G32" s="34" t="s">
        <v>141</v>
      </c>
      <c r="H32" s="30" t="s">
        <v>37</v>
      </c>
      <c r="I32" s="31">
        <v>18</v>
      </c>
      <c r="J32" s="17">
        <v>0</v>
      </c>
      <c r="K32" s="21"/>
    </row>
    <row r="33" spans="1:11" ht="83.25">
      <c r="A33" t="s">
        <v>142</v>
      </c>
      <c r="B33" s="25">
        <v>90700</v>
      </c>
      <c r="C33" s="27" t="s">
        <v>143</v>
      </c>
      <c r="D33" s="17">
        <v>3</v>
      </c>
      <c r="E33" s="28" t="s">
        <v>144</v>
      </c>
      <c r="F33" s="27" t="s">
        <v>67</v>
      </c>
      <c r="G33" s="29" t="s">
        <v>68</v>
      </c>
      <c r="H33" s="29" t="s">
        <v>145</v>
      </c>
      <c r="I33" s="31">
        <v>20</v>
      </c>
      <c r="J33" s="17">
        <v>0</v>
      </c>
      <c r="K33" s="21"/>
    </row>
    <row r="34" spans="1:11" ht="45.75">
      <c r="A34" t="s">
        <v>146</v>
      </c>
      <c r="B34" s="25">
        <v>90713</v>
      </c>
      <c r="C34" s="27" t="s">
        <v>147</v>
      </c>
      <c r="D34" s="17">
        <v>1</v>
      </c>
      <c r="E34" s="28" t="s">
        <v>148</v>
      </c>
      <c r="F34" s="25" t="s">
        <v>149</v>
      </c>
      <c r="G34" s="29" t="s">
        <v>150</v>
      </c>
      <c r="H34" s="30" t="s">
        <v>37</v>
      </c>
      <c r="I34" s="31" t="s">
        <v>151</v>
      </c>
      <c r="J34" s="17">
        <v>0</v>
      </c>
      <c r="K34" s="21"/>
    </row>
    <row r="35" spans="1:11" ht="21" customHeight="1">
      <c r="A35" t="s">
        <v>152</v>
      </c>
      <c r="B35" s="25">
        <v>90696</v>
      </c>
      <c r="C35" s="27" t="s">
        <v>153</v>
      </c>
      <c r="D35" s="17">
        <v>4</v>
      </c>
      <c r="E35" s="28" t="s">
        <v>154</v>
      </c>
      <c r="F35" s="25" t="s">
        <v>155</v>
      </c>
      <c r="G35" s="29" t="s">
        <v>156</v>
      </c>
      <c r="H35" s="30" t="s">
        <v>52</v>
      </c>
      <c r="I35" s="31">
        <v>130</v>
      </c>
      <c r="J35" s="17">
        <v>0</v>
      </c>
      <c r="K35" s="21"/>
    </row>
    <row r="36" spans="1:11" ht="38.25">
      <c r="A36" t="s">
        <v>157</v>
      </c>
      <c r="B36" s="25">
        <v>90707</v>
      </c>
      <c r="C36" s="27" t="s">
        <v>158</v>
      </c>
      <c r="D36" s="17">
        <v>3</v>
      </c>
      <c r="E36" s="28" t="s">
        <v>159</v>
      </c>
      <c r="F36" s="25" t="s">
        <v>160</v>
      </c>
      <c r="G36" s="29" t="s">
        <v>161</v>
      </c>
      <c r="H36" s="30" t="s">
        <v>63</v>
      </c>
      <c r="I36" s="31">
        <v>3</v>
      </c>
      <c r="J36" s="17">
        <v>0</v>
      </c>
      <c r="K36" s="21"/>
    </row>
    <row r="37" spans="1:11" ht="68.25">
      <c r="A37" t="s">
        <v>162</v>
      </c>
      <c r="B37" s="25">
        <v>90734</v>
      </c>
      <c r="C37" s="27" t="s">
        <v>163</v>
      </c>
      <c r="D37" s="17">
        <v>1</v>
      </c>
      <c r="E37" s="28" t="s">
        <v>164</v>
      </c>
      <c r="F37" s="25" t="s">
        <v>165</v>
      </c>
      <c r="G37" s="29" t="s">
        <v>166</v>
      </c>
      <c r="H37" s="30" t="s">
        <v>37</v>
      </c>
      <c r="I37" s="31">
        <v>114</v>
      </c>
      <c r="J37" s="17">
        <v>0</v>
      </c>
      <c r="K37" s="21"/>
    </row>
    <row r="38" spans="1:11" ht="30.75">
      <c r="A38" t="s">
        <v>167</v>
      </c>
      <c r="B38" s="25">
        <v>90733</v>
      </c>
      <c r="C38" s="27" t="s">
        <v>168</v>
      </c>
      <c r="D38" s="17">
        <v>1</v>
      </c>
      <c r="E38" s="28" t="s">
        <v>169</v>
      </c>
      <c r="F38" s="25" t="s">
        <v>165</v>
      </c>
      <c r="G38" s="29" t="s">
        <v>170</v>
      </c>
      <c r="H38" s="30" t="s">
        <v>37</v>
      </c>
      <c r="I38" s="31" t="s">
        <v>171</v>
      </c>
      <c r="J38" s="17">
        <v>0</v>
      </c>
      <c r="K38" s="21"/>
    </row>
    <row r="39" spans="1:11" ht="68.25">
      <c r="A39" t="s">
        <v>172</v>
      </c>
      <c r="B39" s="25">
        <v>90734</v>
      </c>
      <c r="C39" s="27" t="s">
        <v>173</v>
      </c>
      <c r="D39" s="17">
        <v>1</v>
      </c>
      <c r="E39" s="28" t="s">
        <v>174</v>
      </c>
      <c r="F39" s="25" t="s">
        <v>165</v>
      </c>
      <c r="G39" s="29" t="s">
        <v>166</v>
      </c>
      <c r="H39" s="30" t="s">
        <v>102</v>
      </c>
      <c r="I39" s="31">
        <v>136</v>
      </c>
      <c r="J39" s="17">
        <v>0</v>
      </c>
      <c r="K39" s="21"/>
    </row>
    <row r="40" spans="1:11" ht="83.25">
      <c r="A40" t="s">
        <v>175</v>
      </c>
      <c r="B40" s="25">
        <v>90723</v>
      </c>
      <c r="C40" s="27" t="s">
        <v>176</v>
      </c>
      <c r="D40" s="17">
        <v>5</v>
      </c>
      <c r="E40" s="28" t="s">
        <v>177</v>
      </c>
      <c r="F40" s="25" t="s">
        <v>61</v>
      </c>
      <c r="G40" s="29" t="s">
        <v>178</v>
      </c>
      <c r="H40" s="30" t="s">
        <v>52</v>
      </c>
      <c r="I40" s="31">
        <v>110</v>
      </c>
      <c r="J40" s="17">
        <v>0</v>
      </c>
      <c r="K40" s="21"/>
    </row>
    <row r="41" spans="1:11" ht="60.75">
      <c r="A41" t="s">
        <v>179</v>
      </c>
      <c r="B41" s="25">
        <v>90647</v>
      </c>
      <c r="C41" s="27" t="s">
        <v>180</v>
      </c>
      <c r="D41" s="17">
        <v>1</v>
      </c>
      <c r="E41" s="28" t="s">
        <v>181</v>
      </c>
      <c r="F41" s="25" t="s">
        <v>35</v>
      </c>
      <c r="G41" s="29" t="s">
        <v>182</v>
      </c>
      <c r="H41" s="30" t="s">
        <v>63</v>
      </c>
      <c r="I41" s="31">
        <v>49</v>
      </c>
      <c r="J41" s="17">
        <v>0</v>
      </c>
      <c r="K41" s="21"/>
    </row>
    <row r="42" spans="1:11" ht="113.25">
      <c r="A42" t="s">
        <v>183</v>
      </c>
      <c r="B42" s="25">
        <v>90698</v>
      </c>
      <c r="C42" s="27" t="s">
        <v>184</v>
      </c>
      <c r="D42" s="17">
        <v>5</v>
      </c>
      <c r="E42" s="28" t="s">
        <v>185</v>
      </c>
      <c r="F42" s="25" t="s">
        <v>61</v>
      </c>
      <c r="G42" s="29" t="s">
        <v>186</v>
      </c>
      <c r="H42" s="30" t="s">
        <v>37</v>
      </c>
      <c r="I42" s="31">
        <v>120</v>
      </c>
      <c r="J42" s="17">
        <v>0</v>
      </c>
      <c r="K42" s="21"/>
    </row>
    <row r="43" spans="1:11" ht="98.25">
      <c r="A43" t="s">
        <v>187</v>
      </c>
      <c r="B43" s="25">
        <v>90732</v>
      </c>
      <c r="C43" s="27" t="s">
        <v>188</v>
      </c>
      <c r="D43" s="17">
        <v>1</v>
      </c>
      <c r="E43" s="28" t="s">
        <v>189</v>
      </c>
      <c r="F43" s="25" t="s">
        <v>190</v>
      </c>
      <c r="G43" s="29" t="s">
        <v>191</v>
      </c>
      <c r="H43" s="30" t="s">
        <v>63</v>
      </c>
      <c r="I43" s="31" t="s">
        <v>192</v>
      </c>
      <c r="J43" s="17">
        <v>0</v>
      </c>
      <c r="K43" s="21"/>
    </row>
    <row r="44" spans="1:11" ht="45.75">
      <c r="A44" t="s">
        <v>193</v>
      </c>
      <c r="B44" s="25">
        <v>90670</v>
      </c>
      <c r="C44" s="27" t="s">
        <v>194</v>
      </c>
      <c r="D44" s="17">
        <v>1</v>
      </c>
      <c r="E44" s="28" t="s">
        <v>195</v>
      </c>
      <c r="F44" s="25" t="s">
        <v>190</v>
      </c>
      <c r="G44" s="29" t="s">
        <v>196</v>
      </c>
      <c r="H44" s="30" t="s">
        <v>136</v>
      </c>
      <c r="I44" s="31">
        <v>133</v>
      </c>
      <c r="J44" s="17">
        <v>0</v>
      </c>
      <c r="K44" s="21"/>
    </row>
    <row r="45" spans="1:11" ht="45.75">
      <c r="A45" t="s">
        <v>197</v>
      </c>
      <c r="B45" s="25">
        <v>90669</v>
      </c>
      <c r="C45" s="27" t="s">
        <v>198</v>
      </c>
      <c r="D45" s="17">
        <v>1</v>
      </c>
      <c r="E45" s="28" t="s">
        <v>199</v>
      </c>
      <c r="F45" s="25" t="s">
        <v>190</v>
      </c>
      <c r="G45" s="29" t="s">
        <v>200</v>
      </c>
      <c r="H45" s="30" t="s">
        <v>136</v>
      </c>
      <c r="I45" s="31">
        <v>100</v>
      </c>
      <c r="J45" s="17">
        <v>0</v>
      </c>
      <c r="K45" s="21"/>
    </row>
    <row r="46" spans="1:11" ht="60.75">
      <c r="A46" t="s">
        <v>201</v>
      </c>
      <c r="B46" s="25">
        <v>90646</v>
      </c>
      <c r="C46" s="35" t="s">
        <v>202</v>
      </c>
      <c r="D46" s="17">
        <v>1</v>
      </c>
      <c r="E46" s="28" t="s">
        <v>203</v>
      </c>
      <c r="F46" s="25" t="s">
        <v>35</v>
      </c>
      <c r="G46" s="29" t="s">
        <v>204</v>
      </c>
      <c r="H46" s="30" t="s">
        <v>37</v>
      </c>
      <c r="I46" s="31">
        <v>46</v>
      </c>
      <c r="J46" s="17">
        <v>0</v>
      </c>
      <c r="K46" s="21"/>
    </row>
    <row r="47" spans="1:11" ht="45.75">
      <c r="A47" t="s">
        <v>205</v>
      </c>
      <c r="B47" s="25">
        <v>90710</v>
      </c>
      <c r="C47" s="27" t="s">
        <v>206</v>
      </c>
      <c r="D47" s="17">
        <v>4</v>
      </c>
      <c r="E47" s="28" t="s">
        <v>207</v>
      </c>
      <c r="F47" s="25" t="s">
        <v>61</v>
      </c>
      <c r="G47" s="29" t="s">
        <v>208</v>
      </c>
      <c r="H47" s="30" t="s">
        <v>63</v>
      </c>
      <c r="I47" s="31" t="s">
        <v>209</v>
      </c>
      <c r="J47" s="17">
        <v>0</v>
      </c>
      <c r="K47" s="21"/>
    </row>
    <row r="48" spans="1:11" ht="34.5">
      <c r="A48" t="s">
        <v>210</v>
      </c>
      <c r="B48" s="25">
        <v>90675</v>
      </c>
      <c r="C48" s="21" t="s">
        <v>211</v>
      </c>
      <c r="D48" s="17">
        <v>1</v>
      </c>
      <c r="E48" s="28" t="s">
        <v>139</v>
      </c>
      <c r="F48" s="25" t="s">
        <v>140</v>
      </c>
      <c r="G48" s="34" t="s">
        <v>141</v>
      </c>
      <c r="H48" s="30" t="s">
        <v>102</v>
      </c>
      <c r="I48" s="31">
        <v>18</v>
      </c>
      <c r="J48" s="17">
        <v>0</v>
      </c>
      <c r="K48" s="21"/>
    </row>
    <row r="49" spans="1:11" ht="60.75">
      <c r="A49" t="s">
        <v>212</v>
      </c>
      <c r="B49" s="25">
        <v>90740</v>
      </c>
      <c r="C49" s="27" t="s">
        <v>213</v>
      </c>
      <c r="D49" s="17">
        <v>1</v>
      </c>
      <c r="E49" s="28" t="s">
        <v>89</v>
      </c>
      <c r="F49" s="25" t="s">
        <v>86</v>
      </c>
      <c r="G49" s="29" t="s">
        <v>214</v>
      </c>
      <c r="H49" s="30" t="s">
        <v>63</v>
      </c>
      <c r="I49" s="31">
        <v>44</v>
      </c>
      <c r="J49" s="17">
        <v>0</v>
      </c>
      <c r="K49" s="21"/>
    </row>
    <row r="50" spans="1:11" ht="45.75">
      <c r="A50" t="s">
        <v>215</v>
      </c>
      <c r="B50" s="25">
        <v>90743</v>
      </c>
      <c r="C50" s="27" t="s">
        <v>213</v>
      </c>
      <c r="D50" s="17">
        <v>1</v>
      </c>
      <c r="E50" s="28" t="s">
        <v>85</v>
      </c>
      <c r="F50" s="25" t="s">
        <v>86</v>
      </c>
      <c r="G50" s="29" t="s">
        <v>216</v>
      </c>
      <c r="H50" s="30" t="s">
        <v>63</v>
      </c>
      <c r="I50" s="31">
        <v>43</v>
      </c>
      <c r="J50" s="17">
        <v>0</v>
      </c>
      <c r="K50" s="21"/>
    </row>
    <row r="51" spans="1:11" ht="45.75">
      <c r="A51" t="s">
        <v>217</v>
      </c>
      <c r="B51" s="25">
        <v>90744</v>
      </c>
      <c r="C51" s="27" t="s">
        <v>213</v>
      </c>
      <c r="D51" s="17">
        <v>1</v>
      </c>
      <c r="E51" s="28" t="s">
        <v>81</v>
      </c>
      <c r="F51" s="27" t="s">
        <v>82</v>
      </c>
      <c r="G51" s="29" t="s">
        <v>83</v>
      </c>
      <c r="H51" s="30" t="s">
        <v>63</v>
      </c>
      <c r="I51" s="31">
        <v>8</v>
      </c>
      <c r="J51" s="17">
        <v>0</v>
      </c>
      <c r="K51" s="21"/>
    </row>
    <row r="52" spans="1:11" ht="38.25">
      <c r="A52" t="s">
        <v>218</v>
      </c>
      <c r="B52" s="25">
        <v>90746</v>
      </c>
      <c r="C52" s="27" t="s">
        <v>213</v>
      </c>
      <c r="D52" s="17">
        <v>1</v>
      </c>
      <c r="E52" s="28" t="s">
        <v>85</v>
      </c>
      <c r="F52" s="25" t="s">
        <v>86</v>
      </c>
      <c r="G52" s="29" t="s">
        <v>87</v>
      </c>
      <c r="H52" s="30" t="s">
        <v>63</v>
      </c>
      <c r="I52" s="31">
        <v>43</v>
      </c>
      <c r="J52" s="17">
        <v>0</v>
      </c>
      <c r="K52" s="21"/>
    </row>
    <row r="53" spans="1:11" ht="43.5" customHeight="1">
      <c r="A53" t="s">
        <v>219</v>
      </c>
      <c r="B53" s="25">
        <v>90681</v>
      </c>
      <c r="C53" s="27" t="s">
        <v>220</v>
      </c>
      <c r="D53" s="17">
        <v>1</v>
      </c>
      <c r="E53" s="28" t="s">
        <v>221</v>
      </c>
      <c r="F53" s="25" t="s">
        <v>56</v>
      </c>
      <c r="G53" s="29" t="s">
        <v>222</v>
      </c>
      <c r="H53" s="30" t="s">
        <v>52</v>
      </c>
      <c r="I53" s="31">
        <v>119</v>
      </c>
      <c r="J53" s="17">
        <v>1</v>
      </c>
      <c r="K53" s="21"/>
    </row>
    <row r="54" spans="1:11" ht="45.75">
      <c r="A54" t="s">
        <v>223</v>
      </c>
      <c r="B54" s="25">
        <v>90680</v>
      </c>
      <c r="C54" s="27" t="s">
        <v>224</v>
      </c>
      <c r="D54" s="17">
        <v>1</v>
      </c>
      <c r="E54" s="28" t="s">
        <v>225</v>
      </c>
      <c r="F54" s="25" t="s">
        <v>56</v>
      </c>
      <c r="G54" s="29" t="s">
        <v>226</v>
      </c>
      <c r="H54" s="30" t="s">
        <v>63</v>
      </c>
      <c r="I54" s="31">
        <v>116</v>
      </c>
      <c r="J54" s="17">
        <v>1</v>
      </c>
      <c r="K54" s="21"/>
    </row>
    <row r="55" spans="1:11" ht="68.25">
      <c r="A55" t="s">
        <v>227</v>
      </c>
      <c r="B55" s="25">
        <v>90718</v>
      </c>
      <c r="C55" s="27" t="s">
        <v>228</v>
      </c>
      <c r="D55" s="17">
        <v>2</v>
      </c>
      <c r="E55" s="28" t="s">
        <v>229</v>
      </c>
      <c r="F55" s="27" t="s">
        <v>230</v>
      </c>
      <c r="G55" s="29" t="s">
        <v>231</v>
      </c>
      <c r="H55" s="29" t="s">
        <v>232</v>
      </c>
      <c r="I55" s="31" t="s">
        <v>233</v>
      </c>
      <c r="J55" s="17">
        <v>0</v>
      </c>
      <c r="K55" s="21"/>
    </row>
    <row r="56" spans="1:11" ht="68.25">
      <c r="A56" t="s">
        <v>234</v>
      </c>
      <c r="B56" s="25">
        <v>90721</v>
      </c>
      <c r="C56" s="27" t="s">
        <v>235</v>
      </c>
      <c r="D56" s="17">
        <v>4</v>
      </c>
      <c r="E56" s="28" t="s">
        <v>236</v>
      </c>
      <c r="F56" s="25" t="s">
        <v>61</v>
      </c>
      <c r="G56" s="29" t="s">
        <v>237</v>
      </c>
      <c r="H56" s="30" t="s">
        <v>37</v>
      </c>
      <c r="I56" s="31">
        <v>50</v>
      </c>
      <c r="J56" s="17">
        <v>0</v>
      </c>
      <c r="K56" s="21"/>
    </row>
    <row r="57" spans="1:11" ht="83.25">
      <c r="A57" t="s">
        <v>238</v>
      </c>
      <c r="B57" s="25">
        <v>90700</v>
      </c>
      <c r="C57" s="27" t="s">
        <v>239</v>
      </c>
      <c r="D57" s="17">
        <v>3</v>
      </c>
      <c r="E57" s="28" t="s">
        <v>144</v>
      </c>
      <c r="F57" s="27" t="s">
        <v>67</v>
      </c>
      <c r="G57" s="29" t="s">
        <v>68</v>
      </c>
      <c r="H57" s="30" t="s">
        <v>37</v>
      </c>
      <c r="I57" s="31">
        <v>20</v>
      </c>
      <c r="J57" s="17">
        <v>0</v>
      </c>
      <c r="K57" s="21"/>
    </row>
    <row r="58" spans="1:11" ht="53.25">
      <c r="A58" t="s">
        <v>240</v>
      </c>
      <c r="B58" s="25">
        <v>90636</v>
      </c>
      <c r="C58" s="32" t="s">
        <v>241</v>
      </c>
      <c r="D58" s="17">
        <v>2</v>
      </c>
      <c r="E58" s="28" t="s">
        <v>242</v>
      </c>
      <c r="F58" s="25" t="s">
        <v>86</v>
      </c>
      <c r="G58" s="29" t="s">
        <v>243</v>
      </c>
      <c r="H58" s="30" t="s">
        <v>52</v>
      </c>
      <c r="I58" s="31">
        <v>104</v>
      </c>
      <c r="J58" s="17">
        <v>0</v>
      </c>
      <c r="K58" s="21"/>
    </row>
    <row r="59" spans="1:11" ht="45.75">
      <c r="A59" t="s">
        <v>244</v>
      </c>
      <c r="B59" s="25">
        <v>90691</v>
      </c>
      <c r="C59" s="21" t="s">
        <v>245</v>
      </c>
      <c r="D59" s="17">
        <v>1</v>
      </c>
      <c r="E59" s="28" t="s">
        <v>246</v>
      </c>
      <c r="F59" s="25" t="s">
        <v>247</v>
      </c>
      <c r="G59" s="34" t="s">
        <v>248</v>
      </c>
      <c r="H59" s="30" t="s">
        <v>37</v>
      </c>
      <c r="I59" s="31" t="s">
        <v>249</v>
      </c>
      <c r="J59" s="17">
        <v>0</v>
      </c>
      <c r="K59" s="21"/>
    </row>
    <row r="60" spans="1:11" ht="45.75">
      <c r="A60" t="s">
        <v>250</v>
      </c>
      <c r="B60" s="25">
        <v>90632</v>
      </c>
      <c r="C60" s="27" t="s">
        <v>251</v>
      </c>
      <c r="D60" s="17">
        <v>1</v>
      </c>
      <c r="E60" s="28" t="s">
        <v>122</v>
      </c>
      <c r="F60" s="25" t="s">
        <v>86</v>
      </c>
      <c r="G60" s="29" t="s">
        <v>123</v>
      </c>
      <c r="H60" s="30" t="s">
        <v>63</v>
      </c>
      <c r="I60" s="31">
        <v>52</v>
      </c>
      <c r="J60" s="17">
        <v>0</v>
      </c>
      <c r="K60" s="21"/>
    </row>
    <row r="61" spans="1:11" ht="53.25">
      <c r="A61" t="s">
        <v>252</v>
      </c>
      <c r="B61" s="25">
        <v>90633</v>
      </c>
      <c r="C61" s="27" t="s">
        <v>251</v>
      </c>
      <c r="D61" s="17">
        <v>1</v>
      </c>
      <c r="E61" s="28" t="s">
        <v>125</v>
      </c>
      <c r="F61" s="25" t="s">
        <v>86</v>
      </c>
      <c r="G61" s="29" t="s">
        <v>126</v>
      </c>
      <c r="H61" s="30" t="s">
        <v>63</v>
      </c>
      <c r="I61" s="31">
        <v>83</v>
      </c>
      <c r="J61" s="17">
        <v>0</v>
      </c>
      <c r="K61" s="21"/>
    </row>
    <row r="62" spans="1:11" ht="30.75">
      <c r="A62" t="s">
        <v>253</v>
      </c>
      <c r="B62" s="25">
        <v>90716</v>
      </c>
      <c r="C62" s="27" t="s">
        <v>254</v>
      </c>
      <c r="D62" s="17">
        <v>1</v>
      </c>
      <c r="E62" s="28" t="s">
        <v>255</v>
      </c>
      <c r="F62" s="25" t="s">
        <v>256</v>
      </c>
      <c r="G62" s="29" t="s">
        <v>257</v>
      </c>
      <c r="H62" s="30" t="s">
        <v>63</v>
      </c>
      <c r="I62" s="31" t="s">
        <v>258</v>
      </c>
      <c r="J62" s="17">
        <v>0</v>
      </c>
      <c r="K62" s="21"/>
    </row>
    <row r="63" spans="1:11" ht="15.75">
      <c r="A63" t="s">
        <v>259</v>
      </c>
      <c r="B63" s="25">
        <v>90690</v>
      </c>
      <c r="C63" s="21" t="s">
        <v>260</v>
      </c>
      <c r="D63" s="17">
        <v>1</v>
      </c>
      <c r="E63" s="28" t="s">
        <v>261</v>
      </c>
      <c r="F63" s="25" t="s">
        <v>247</v>
      </c>
      <c r="G63" s="34" t="s">
        <v>262</v>
      </c>
      <c r="H63" s="30" t="s">
        <v>263</v>
      </c>
      <c r="I63" s="31" t="s">
        <v>264</v>
      </c>
      <c r="J63" s="17">
        <v>1</v>
      </c>
      <c r="K63" s="21"/>
    </row>
    <row r="64" spans="1:11" ht="60.75">
      <c r="A64" t="s">
        <v>265</v>
      </c>
      <c r="B64" s="25">
        <v>90701</v>
      </c>
      <c r="C64" s="27"/>
      <c r="D64" s="17">
        <v>3</v>
      </c>
      <c r="E64" s="28" t="s">
        <v>266</v>
      </c>
      <c r="F64" s="27" t="s">
        <v>67</v>
      </c>
      <c r="G64" s="34" t="s">
        <v>267</v>
      </c>
      <c r="H64" s="30"/>
      <c r="I64" s="31">
        <v>1</v>
      </c>
      <c r="J64" s="17">
        <v>0</v>
      </c>
      <c r="K64" s="21"/>
    </row>
    <row r="65" spans="1:7" ht="12.75">
      <c r="A65" s="25"/>
      <c r="B65" s="27"/>
      <c r="D65" s="25"/>
      <c r="E65" s="25"/>
      <c r="F65" s="29"/>
      <c r="G65" s="30"/>
    </row>
    <row r="66" spans="2:7" s="21" customFormat="1" ht="12.75">
      <c r="B66" s="35"/>
      <c r="F66" s="36"/>
      <c r="G66" s="37"/>
    </row>
    <row r="67" spans="2:7" s="21" customFormat="1" ht="12.75">
      <c r="B67" s="35"/>
      <c r="F67" s="36"/>
      <c r="G67" s="37"/>
    </row>
    <row r="68" spans="2:7" s="21" customFormat="1" ht="12.75">
      <c r="B68" s="35"/>
      <c r="F68" s="36"/>
      <c r="G68" s="37"/>
    </row>
    <row r="69" spans="2:7" s="21" customFormat="1" ht="12.75">
      <c r="B69" s="35"/>
      <c r="F69" s="36"/>
      <c r="G69" s="37"/>
    </row>
    <row r="70" spans="2:7" s="21" customFormat="1" ht="12.75">
      <c r="B70" s="35"/>
      <c r="F70" s="36"/>
      <c r="G70" s="37"/>
    </row>
    <row r="71" spans="2:7" s="21" customFormat="1" ht="12.75">
      <c r="B71" s="35"/>
      <c r="F71" s="36"/>
      <c r="G71" s="37"/>
    </row>
    <row r="72" spans="2:7" s="21" customFormat="1" ht="12.75">
      <c r="B72" s="35"/>
      <c r="F72" s="36"/>
      <c r="G72" s="37"/>
    </row>
    <row r="73" spans="2:7" s="21" customFormat="1" ht="12.75">
      <c r="B73" s="35"/>
      <c r="F73" s="36"/>
      <c r="G73" s="37"/>
    </row>
    <row r="74" spans="2:7" s="21" customFormat="1" ht="12.75">
      <c r="B74" s="35"/>
      <c r="F74" s="36"/>
      <c r="G74" s="37"/>
    </row>
    <row r="75" spans="2:7" s="21" customFormat="1" ht="12.75">
      <c r="B75" s="35"/>
      <c r="F75" s="36"/>
      <c r="G75" s="37"/>
    </row>
    <row r="76" spans="2:7" s="21" customFormat="1" ht="12.75">
      <c r="B76" s="35"/>
      <c r="F76" s="36"/>
      <c r="G76" s="37"/>
    </row>
    <row r="77" spans="2:7" s="21" customFormat="1" ht="12.75">
      <c r="B77" s="35"/>
      <c r="F77" s="36"/>
      <c r="G77" s="37"/>
    </row>
    <row r="78" spans="2:7" s="21" customFormat="1" ht="12.75">
      <c r="B78" s="35"/>
      <c r="F78" s="36"/>
      <c r="G78" s="37"/>
    </row>
  </sheetData>
  <sheetProtection selectLockedCells="1" selectUnlockedCells="1"/>
  <mergeCells count="3">
    <mergeCell ref="A1:B1"/>
    <mergeCell ref="C1:D1"/>
    <mergeCell ref="E1:F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Hart</dc:creator>
  <cp:keywords/>
  <dc:description/>
  <cp:lastModifiedBy>Chip Hart</cp:lastModifiedBy>
  <dcterms:created xsi:type="dcterms:W3CDTF">2010-12-17T20:38:32Z</dcterms:created>
  <dcterms:modified xsi:type="dcterms:W3CDTF">2010-12-19T03:43:03Z</dcterms:modified>
  <cp:category/>
  <cp:version/>
  <cp:contentType/>
  <cp:contentStatus/>
  <cp:revision>3</cp:revision>
</cp:coreProperties>
</file>