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alysis" sheetId="1" r:id="rId1"/>
    <sheet name="Imms" sheetId="2" r:id="rId2"/>
  </sheets>
  <definedNames>
    <definedName name="_xlfn_IFNA">#N/A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<sst xmlns="http://schemas.openxmlformats.org/spreadsheetml/2006/main" count="286" uniqueCount="268">
  <si>
    <t>V1.2</t>
  </si>
  <si>
    <t>Results</t>
  </si>
  <si>
    <t>Count</t>
  </si>
  <si>
    <t>Total Imms</t>
  </si>
  <si>
    <t>90460</t>
  </si>
  <si>
    <t>Total Primary Admins</t>
  </si>
  <si>
    <t>90461</t>
  </si>
  <si>
    <t>90471</t>
  </si>
  <si>
    <t>← Unit difference between admins and vaccines</t>
  </si>
  <si>
    <t>90472</t>
  </si>
  <si>
    <t xml:space="preserve">← %age difference between admins and vaccines </t>
  </si>
  <si>
    <t>90473</t>
  </si>
  <si>
    <t>90474</t>
  </si>
  <si>
    <t>If the number is negative, that means there were more shots</t>
  </si>
  <si>
    <t>Total</t>
  </si>
  <si>
    <t>recorded than primary administrations.</t>
  </si>
  <si>
    <t>←Ratio of 90460:90461</t>
  </si>
  <si>
    <t>←Ratio of 90460:90471-4</t>
  </si>
  <si>
    <t>Manually enter your data in Column D or cut and paste your CPTs and unit volume into the ‘Imms’ tab</t>
  </si>
  <si>
    <t>Admin Data</t>
  </si>
  <si>
    <t>CPT_Code</t>
  </si>
  <si>
    <t>CPT_description</t>
  </si>
  <si>
    <t>Additional
Antigens</t>
  </si>
  <si>
    <t>Expected
90460</t>
  </si>
  <si>
    <t>Expected
90461</t>
  </si>
  <si>
    <r>
      <rPr>
        <sz val="10"/>
        <rFont val="Arial"/>
        <family val="2"/>
      </rPr>
      <t>Admin,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Component</t>
    </r>
  </si>
  <si>
    <t>-</t>
  </si>
  <si>
    <r>
      <rPr>
        <sz val="10"/>
        <rFont val="Arial"/>
        <family val="2"/>
      </rPr>
      <t>Admin,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and Addl</t>
    </r>
  </si>
  <si>
    <t>Immunization admin</t>
  </si>
  <si>
    <t>Immunization admin, Addl</t>
  </si>
  <si>
    <t>Immune admin oral/nasal</t>
  </si>
  <si>
    <t>Immune admin oral/nasal, Addl</t>
  </si>
  <si>
    <t>Vaccine Data</t>
  </si>
  <si>
    <t>90281</t>
  </si>
  <si>
    <t>Immune globulin (Ig), human, for intramuscular use</t>
  </si>
  <si>
    <t>90283</t>
  </si>
  <si>
    <t>Immune globulin (IgIV), human, for intravenous use</t>
  </si>
  <si>
    <t>90287</t>
  </si>
  <si>
    <t>Botulinum antitoxin, equine, any route</t>
  </si>
  <si>
    <t>90291</t>
  </si>
  <si>
    <t>Cytomegalovirus immune globulin (CMV-IgIV), human, for intravenous use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</si>
  <si>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</si>
  <si>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</si>
  <si>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</si>
  <si>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</si>
  <si>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</si>
  <si>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(RIg), human, for intramuscular and/or subcutaneous use</t>
  </si>
  <si>
    <t>90376</t>
  </si>
  <si>
    <t>Rabies immune globulin, heat-treated (RIg-HT), human, for intramuscular and/or subcutaneous use</t>
  </si>
  <si>
    <t>90378</t>
  </si>
  <si>
    <t>Respiratory syncytial virus, monoclonal antibody, recombinant, for intramuscular use, 50 mg, each</t>
  </si>
  <si>
    <t>90379</t>
  </si>
  <si>
    <t>Respiratory syncytial virus immune globulin (RSV-IgIV), human, for intravenous use</t>
  </si>
  <si>
    <t>90389</t>
  </si>
  <si>
    <t>Tetanus immune globulin (TIg), human,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</si>
  <si>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</si>
  <si>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</si>
  <si>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</si>
  <si>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</si>
  <si>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90470</t>
  </si>
  <si>
    <t>H1N1 immunization administration (intramuscular, intranasal), including counseling when performed</t>
  </si>
  <si>
    <t>90476</t>
  </si>
  <si>
    <t>Adenovirus vaccine, type 4, live, for oral use</t>
  </si>
  <si>
    <t>90477</t>
  </si>
  <si>
    <t>Adenovirus vaccine, type 7, live, for oral use</t>
  </si>
  <si>
    <t>90581</t>
  </si>
  <si>
    <t>Anthrax vaccine, for subcutaneous or intramuscular use</t>
  </si>
  <si>
    <t>90585</t>
  </si>
  <si>
    <t>Bacillus Calmette-Guerin vaccine (BCG) for tuberculosis, live, for percutaneous use</t>
  </si>
  <si>
    <t>90620</t>
  </si>
  <si>
    <t>Meningococcal recombinant protein and outer membrane vesicle vaccine, serogroup B (MenB-4C), 2 dose schedule, for intramuscular use</t>
  </si>
  <si>
    <t>90621</t>
  </si>
  <si>
    <t>Meningococcal recombinant lipoprotein vaccine, serogroup B (MenB-FHbp), 2 or 3 dose schedule, for intramuscular use</t>
  </si>
  <si>
    <t>90625</t>
  </si>
  <si>
    <t>Cholera vaccine, live, adult dosage, 1 dose schedule, for oral use</t>
  </si>
  <si>
    <t>90630</t>
  </si>
  <si>
    <t>Influenza virus vaccine, quadrivalent (IIV4), split virus, preservative free, for intradermal use</t>
  </si>
  <si>
    <t>90632</t>
  </si>
  <si>
    <t>Hepatitis A vaccine (HepA), adult dosage, for intramuscular use</t>
  </si>
  <si>
    <t>90633</t>
  </si>
  <si>
    <t>Hepatitis A vaccine (HepA), pediatric/adolescent dosage-2 dose schedule, for intramuscular use</t>
  </si>
  <si>
    <t>90634</t>
  </si>
  <si>
    <t>Hepatitis A vaccine (HepA), pediatric/adolescent dosage-3 dose schedule, for intramuscular use</t>
  </si>
  <si>
    <t>90636</t>
  </si>
  <si>
    <t>Hepatitis A and hepatitis B vaccine (HepA-HepB), adult dosage, for intramuscular use</t>
  </si>
  <si>
    <t>90644</t>
  </si>
  <si>
    <t>Meningococcal conjugate vaccine, serogroups C &amp; Y and Haemophilus influenzae type b vaccine (Hib-MenCY), 4 dose schedule, when administered to children 6 weeks-18 months of age, for intramuscular use</t>
  </si>
  <si>
    <t>90645</t>
  </si>
  <si>
    <t>Hemophilus influenza b vaccine (Hib), HbOC conjugate (4 dose schedule), for intramuscular use</t>
  </si>
  <si>
    <t>90646</t>
  </si>
  <si>
    <t>Hemophilus influenza b vaccine (Hib), PRP-D conjugate, for booster use only, intramuscular use</t>
  </si>
  <si>
    <t>90647</t>
  </si>
  <si>
    <t>Haemophilus influenzae type b vaccine (Hib), PRP-OMP conjugate, 3 dose schedule, for intramuscular use</t>
  </si>
  <si>
    <t>90648</t>
  </si>
  <si>
    <t>Haemophilus influenzae type b vaccine (Hib), PRP-T conjugate, 4 dose schedule, for intramuscular use</t>
  </si>
  <si>
    <t>90649</t>
  </si>
  <si>
    <t>Human Papillomavirus vaccine, types 6, 11, 16, 18, quadrivalent (4vHPV), 3 dose schedule, for intramuscular use</t>
  </si>
  <si>
    <t>90650</t>
  </si>
  <si>
    <t>Human Papillomavirus vaccine, types 16, 18, bivalent (2vHPV), 3 dose schedule, for intramuscular use</t>
  </si>
  <si>
    <t>90651</t>
  </si>
  <si>
    <t>Human Papillomavirus vaccine types 6, 11, 16, 18, 31, 33, 45, 52, 58, nonavalent (9vHPV), 2 or 3 dose schedule, for intramuscular use</t>
  </si>
  <si>
    <t>90653</t>
  </si>
  <si>
    <t>Influenza vaccine, inactivated (IIV), subunit, adjuvanted, for intramuscular use</t>
  </si>
  <si>
    <t>90654</t>
  </si>
  <si>
    <t>Influenza virus vaccine, trivalent (IIV3), split virus, preservative-free, for intradermal use</t>
  </si>
  <si>
    <t>90655</t>
  </si>
  <si>
    <t>Influenza virus vaccine, trivalent (IIV3), split virus, preservative free, 0.25 mL dosage, for intramuscular use</t>
  </si>
  <si>
    <t>90656</t>
  </si>
  <si>
    <t>Influenza virus vaccine, trivalent (IIV3), split virus, preservative free, 0.5 mL dosage, for intramuscular use</t>
  </si>
  <si>
    <t>90657</t>
  </si>
  <si>
    <t>Influenza virus vaccine, trivalent (IIV3), split virus, 0.25 mL dosage, for intramuscular use</t>
  </si>
  <si>
    <t>90658</t>
  </si>
  <si>
    <t>Influenza virus vaccine, trivalent (IIV3), split virus, 0.5 mL dosage, for intramuscular use</t>
  </si>
  <si>
    <t>90659</t>
  </si>
  <si>
    <t>Influenza virus vaccine, whole virus, for intramuscular or jet injection use</t>
  </si>
  <si>
    <t>90660</t>
  </si>
  <si>
    <t>Influenza virus vaccine, trivalent, live (LAIV3), for intranasal use</t>
  </si>
  <si>
    <t>90661</t>
  </si>
  <si>
    <t>Influenza virus vaccine, trivalent (ccIIV3), derived from cell cultures, subunit, preservative and antibiotic free, 0.5 mL dosage, for intramuscular use</t>
  </si>
  <si>
    <t>90662</t>
  </si>
  <si>
    <t>Influenza virus vaccine (IIV), split virus, preservative free, enhanced immunogenicity via increased antigen content, for intramuscular use</t>
  </si>
  <si>
    <t>90663</t>
  </si>
  <si>
    <t>Influenza virus vaccine, pandemic formulation, H1N1</t>
  </si>
  <si>
    <t>90664</t>
  </si>
  <si>
    <t>Influenza virus vaccine, live (LAIV), pandemic formulation, for intranasal use</t>
  </si>
  <si>
    <t>90665</t>
  </si>
  <si>
    <t>Lyme disease vaccine, adult dosage, for intramuscular use</t>
  </si>
  <si>
    <t>90666</t>
  </si>
  <si>
    <t>Influenza virus vaccine (IIV), pandemic formulation, split virus, preservative free, for intramuscular use</t>
  </si>
  <si>
    <t>90668</t>
  </si>
  <si>
    <t>Influenza virus vaccine (IIV), pandemic formulation, split virus, for intramuscular use</t>
  </si>
  <si>
    <t>90669</t>
  </si>
  <si>
    <t>Pneumococcal conjugate vaccine, 7 valent, for intramuscular use</t>
  </si>
  <si>
    <t>90670</t>
  </si>
  <si>
    <t>Pneumococcal conjugate vaccine, 13 valent (PCV13), for intramuscular use</t>
  </si>
  <si>
    <t>90672</t>
  </si>
  <si>
    <t>Influenza virus vaccine, quadrivalent, live (LAIV4), for intranasal use</t>
  </si>
  <si>
    <t>90673</t>
  </si>
  <si>
    <t>Influenza virus vaccine, trivalent (RIV3), derived from recombinant DNA, hemagglutinin (HA) protein only, preservative and antibiotic free, for intramuscular use</t>
  </si>
  <si>
    <t>90674</t>
  </si>
  <si>
    <t>Influenza virus vaccine, quadrivalent (ccIIV4), derived from cell cultures, subunit, preservative and antibiotic free, 0.5 mL dosage, for intramuscular use</t>
  </si>
  <si>
    <t>90675</t>
  </si>
  <si>
    <t>Rabies vaccine, for intramuscular use</t>
  </si>
  <si>
    <t>90676</t>
  </si>
  <si>
    <t>Rabies vaccine, for intradermal use</t>
  </si>
  <si>
    <t>90680</t>
  </si>
  <si>
    <t>Rotavirus vaccine, pentavalent (RV5), 3 dose schedule, live, for oral use</t>
  </si>
  <si>
    <t>90681</t>
  </si>
  <si>
    <t>Rotavirus vaccine, human, attenuated (RV1), 2 dose schedule, live, for oral use</t>
  </si>
  <si>
    <t>90682</t>
  </si>
  <si>
    <t>Influenza virus vaccine, quadrivalent (RIV4), derived from recombinant DNA, hemagglutinin (HA) protein only, preservative and antibiotic free, for intramuscular use</t>
  </si>
  <si>
    <t>90685</t>
  </si>
  <si>
    <t>Influenza virus vaccine, quadrivalent (IIV4), split virus, preservative free, 0.25 mL dosage, for intramuscular use</t>
  </si>
  <si>
    <t>90686</t>
  </si>
  <si>
    <t>Influenza virus vaccine, quadrivalent (IIV4), split virus, preservative free, 0.5 mL dosage, for intramuscular use</t>
  </si>
  <si>
    <t>90687</t>
  </si>
  <si>
    <t>Influenza virus vaccine, quadrivalent (IIV4), split virus, 0.25 mL dosage, for intramuscular use</t>
  </si>
  <si>
    <t>90688</t>
  </si>
  <si>
    <t>Influenza virus vaccine, quadrivalent (IIV4), split virus, 0.5 mL dosage, for intramuscular use</t>
  </si>
  <si>
    <t>90689</t>
  </si>
  <si>
    <t>Influenza virus vaccine, quadrivalent (IIV4), inactivated, adjuvanted, preservative free, 0.25 mL dosage, for intramuscular use</t>
  </si>
  <si>
    <t>90690</t>
  </si>
  <si>
    <t>Typhoid vaccine, live, oral</t>
  </si>
  <si>
    <t>90691</t>
  </si>
  <si>
    <t>Typhoid vaccine, Vi capsular polysaccharide (ViCPs), for intramuscular use</t>
  </si>
  <si>
    <t>90692</t>
  </si>
  <si>
    <t>Typhoid vaccine, heat- and phenol-inactivated (H-P), for subcutaneous or intradermal use</t>
  </si>
  <si>
    <t>90693</t>
  </si>
  <si>
    <t>Typhoid vaccine, acetone-killed, dried (AKD), for subcutaneous use (U.S. military)</t>
  </si>
  <si>
    <t>90696</t>
  </si>
  <si>
    <t>Diphtheria, tetanus toxoids, acellular pertussis vaccine and inactivated poliovirus vaccine (DTaP-IPV), when administered to children 4 through 6 years of age, for intramuscular use</t>
  </si>
  <si>
    <t>90697</t>
  </si>
  <si>
    <t>Diphtheria, tetanus toxoids, acellular pertussis vaccine, inactivated poliovirus vaccine, Haemophilus influenzae type b PRP-OMP conjugate vaccine, and hepatitis B vaccine (DTaP-IPV-Hib-HepB), for intramuscular use</t>
  </si>
  <si>
    <t>90698</t>
  </si>
  <si>
    <t>Diphtheria, tetanus toxoids, acellular pertussis vaccine, Haemophilus influenzae type b, and inactivated poliovirus vaccine, (DTaP-IPV/Hib), for intramuscular use</t>
  </si>
  <si>
    <t>90700</t>
  </si>
  <si>
    <t>Diphtheria, tetanus toxoids, and acellular pertussis vaccine (DTaP), when administered to individuals younger than 7 years, for intramuscular use</t>
  </si>
  <si>
    <t>90701</t>
  </si>
  <si>
    <t>Diphtheria, tetanus toxoids, and whole cell pertussis vaccine (DTP), for intramuscular use</t>
  </si>
  <si>
    <t>90702</t>
  </si>
  <si>
    <t>Diphtheria and tetanus toxoids adsorbed (DT) when administered to individuals younger than 7 years, for intramuscular use</t>
  </si>
  <si>
    <t>90703</t>
  </si>
  <si>
    <t>Tetanus toxoid adsorbed, for intramuscular use</t>
  </si>
  <si>
    <t>90704</t>
  </si>
  <si>
    <t>Mumps virus vaccine, live, for subcutaneous use</t>
  </si>
  <si>
    <t>90705</t>
  </si>
  <si>
    <t>Measles virus vaccine, live, for subcutaneous use</t>
  </si>
  <si>
    <t>90706</t>
  </si>
  <si>
    <t>Rubella virus vaccine, live, for subcutaneous use</t>
  </si>
  <si>
    <t>90707</t>
  </si>
  <si>
    <t>Measles, mumps and rubella virus vaccine (MMR), live, for subcutaneous use</t>
  </si>
  <si>
    <t>90708</t>
  </si>
  <si>
    <t>Measles and rubella virus vaccine, live, for subcutaneous use</t>
  </si>
  <si>
    <t>90710</t>
  </si>
  <si>
    <t>Measles, mumps, rubella, and varicella vaccine (MMRV), live, for subcutaneous use</t>
  </si>
  <si>
    <t>90712</t>
  </si>
  <si>
    <t>Poliovirus vaccine, (any type[s]) (OPV), live, for oral use</t>
  </si>
  <si>
    <t>90713</t>
  </si>
  <si>
    <t>Poliovirus vaccine, inactivated (IPV), for subcutaneous or intramuscular use</t>
  </si>
  <si>
    <t>90714</t>
  </si>
  <si>
    <t>Tetanus and diphtheria toxoids adsorbed (Td), preservative free, when administered to individuals 7 years or older, for intramuscular use</t>
  </si>
  <si>
    <t>90715</t>
  </si>
  <si>
    <t>Tetanus, diphtheria toxoids and acellular pertussis vaccine (Tdap), when administered to individuals 7 years or older, for intramuscular use</t>
  </si>
  <si>
    <t>90716</t>
  </si>
  <si>
    <t>Varicella virus vaccine (VAR), live, for subcutaneous use</t>
  </si>
  <si>
    <t>90717</t>
  </si>
  <si>
    <t>Yellow fever vaccine, live, for subcutaneous use</t>
  </si>
  <si>
    <t>90718</t>
  </si>
  <si>
    <t>Tetanus and diphtheria toxoids (Td) adsorbed when administered to individuals 7 years or older, for intramuscular use</t>
  </si>
  <si>
    <t>90720</t>
  </si>
  <si>
    <t>Diphtheria, tetanus toxoids, and whole cell pertussis vaccine and Hemophilus influenza B vaccine (DTP-Hib), for intramuscular use</t>
  </si>
  <si>
    <t>90721</t>
  </si>
  <si>
    <t>Diphtheria, tetanus toxoids, and acellular pertussis vaccine and Hemophilus influenza B vaccine (DTaP/Hib), for intramuscular use</t>
  </si>
  <si>
    <t>90723</t>
  </si>
  <si>
    <t>Diphtheria, tetanus toxoids, acellular pertussis vaccine, hepatitis B, and inactivated poliovirus vaccine (DTaP-HepB-IPV), for intramuscular use</t>
  </si>
  <si>
    <t>90724</t>
  </si>
  <si>
    <t>Influenza virus vaccine</t>
  </si>
  <si>
    <t>90725</t>
  </si>
  <si>
    <t>Cholera vaccine for injectable use</t>
  </si>
  <si>
    <t>90726</t>
  </si>
  <si>
    <t>Rabies vaccine</t>
  </si>
  <si>
    <t>90727</t>
  </si>
  <si>
    <t>Plague vaccine, for intramuscular use</t>
  </si>
  <si>
    <t>90728</t>
  </si>
  <si>
    <t>BCG vaccine</t>
  </si>
  <si>
    <t>90730</t>
  </si>
  <si>
    <t>Hepatitis A vaccine</t>
  </si>
  <si>
    <t>90731</t>
  </si>
  <si>
    <t>Hepatitis B vaccine</t>
  </si>
  <si>
    <t>90732</t>
  </si>
  <si>
    <t>Pneumococcal polysaccharide vaccine, 23-valent (PPSV23), adult or immunosuppressed patient dosage, when administered to individuals 2 years or older, for subcutaneous or intramuscular use</t>
  </si>
  <si>
    <t>90733</t>
  </si>
  <si>
    <t>Meningococcal polysaccharide vaccine, serogroups A, C, Y, W-135, quadrivalent (MPSV4), for subcutaneous use</t>
  </si>
  <si>
    <t>90734</t>
  </si>
  <si>
    <t>Meningococcal conjugate vaccine, serogroups A, C, W, Y, quadrivalent, diphtheria toxoid carrier (MenACWY-D) or CRM197 carrier (MenACWY-CRM), for intramuscular use</t>
  </si>
  <si>
    <t>90735</t>
  </si>
  <si>
    <t>Japanese encephalitis virus vaccine, for subcutaneous use</t>
  </si>
  <si>
    <t>90736</t>
  </si>
  <si>
    <t>Zoster (shingles) vaccine (HZV), live, for subcutaneous injection</t>
  </si>
  <si>
    <t>90737</t>
  </si>
  <si>
    <t>Hemophilus influenza B</t>
  </si>
  <si>
    <t>90738</t>
  </si>
  <si>
    <t>Japanese encephalitis virus vaccine, inactivated, for intramuscular use</t>
  </si>
  <si>
    <t>90739</t>
  </si>
  <si>
    <t>Hepatitis B vaccine (HepB), adult dosage, 2 dose schedule, for intramuscular use</t>
  </si>
  <si>
    <t>90740</t>
  </si>
  <si>
    <t>Hepatitis B vaccine (HepB), dialysis or immunosuppressed patient dosage, 3 dose schedule, for intramuscular use</t>
  </si>
  <si>
    <t>90741</t>
  </si>
  <si>
    <t>Immunization, passive; immune serum globulin, human (ISG)</t>
  </si>
  <si>
    <t>90743</t>
  </si>
  <si>
    <t>Hepatitis B vaccine (HepB), adolescent, 2 dose schedule, for intramuscular use</t>
  </si>
  <si>
    <t>90744</t>
  </si>
  <si>
    <t>Hepatitis B vaccine (HepB), pediatric/adolescent dosage, 3 dose schedule, for intramuscular use</t>
  </si>
  <si>
    <t>90745</t>
  </si>
  <si>
    <t>Hepatitis B vaccine, adolescent/high risk infant dosage, for intramuscular use</t>
  </si>
  <si>
    <t>90746</t>
  </si>
  <si>
    <t>Hepatitis B vaccine (HepB), adult dosage, 3 dose schedule, for intramuscular use</t>
  </si>
  <si>
    <t>90747</t>
  </si>
  <si>
    <t>Hepatitis B vaccine (HepB), dialysis or immunosuppressed patient dosage, 4 dose schedule, for intramuscular use</t>
  </si>
  <si>
    <t>90748</t>
  </si>
  <si>
    <t>Hepatitis B and Haemophilus influenzae type b vaccine (Hib-HepB), for intramuscular use</t>
  </si>
  <si>
    <t>90750</t>
  </si>
  <si>
    <t>Zoster (shingles) vaccine (HZV), recombinant, subunit, adjuvanted, for intramuscular use</t>
  </si>
  <si>
    <t>90756</t>
  </si>
  <si>
    <t>Influenza virus vaccine, quadrivalent (ccIIV4), derived from cell cultures, subunit, antibiotic free, 0.5 mL dosage, for intramuscular use</t>
  </si>
  <si>
    <t xml:space="preserve">Data can be entered manually on the first tab or pasted in here from a report.  </t>
  </si>
  <si>
    <t>CPT-5</t>
  </si>
  <si>
    <t>Units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</si>
</sst>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MM/DD/YY"/>
    <numFmt numFmtId="168" formatCode="General"/>
    <numFmt numFmtId="169" formatCode="0.0%"/>
  </numFmts>
  <fonts count="14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1"/>
      <color indexed="8"/>
      <name val="Calib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>
      <alignment/>
      <protection/>
    </xf>
    <xf numFmtId="164" fontId="9" fillId="8" borderId="1" applyNumberFormat="0" applyAlignment="0" applyProtection="0"/>
    <xf numFmtId="164" fontId="10" fillId="0" borderId="0" applyNumberFormat="0" applyFill="0" applyBorder="0" applyProtection="0">
      <alignment horizontal="left"/>
    </xf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Protection="0">
      <alignment horizontal="left"/>
    </xf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1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11" fillId="9" borderId="0" xfId="0" applyFont="1" applyFill="1" applyAlignment="1">
      <alignment horizontal="center" vertical="center"/>
    </xf>
    <xf numFmtId="164" fontId="11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4" fontId="0" fillId="0" borderId="0" xfId="0" applyFill="1" applyAlignment="1">
      <alignment/>
    </xf>
    <xf numFmtId="164" fontId="11" fillId="0" borderId="0" xfId="0" applyFont="1" applyAlignment="1">
      <alignment horizontal="right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10" borderId="0" xfId="0" applyNumberFormat="1" applyFill="1" applyAlignment="1">
      <alignment horizontal="right"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Alignment="1">
      <alignment horizontal="left" wrapText="1"/>
    </xf>
    <xf numFmtId="164" fontId="11" fillId="0" borderId="0" xfId="37" applyNumberFormat="1" applyFont="1" applyFill="1" applyBorder="1" applyAlignment="1" applyProtection="1">
      <alignment horizontal="right"/>
      <protection/>
    </xf>
    <xf numFmtId="164" fontId="11" fillId="0" borderId="0" xfId="35" applyNumberFormat="1" applyFont="1" applyFill="1" applyBorder="1" applyAlignment="1" applyProtection="1">
      <alignment horizontal="right"/>
      <protection/>
    </xf>
    <xf numFmtId="165" fontId="11" fillId="0" borderId="0" xfId="37" applyNumberFormat="1" applyFont="1" applyFill="1" applyBorder="1" applyAlignment="1" applyProtection="1">
      <alignment horizontal="right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" xfId="33"/>
    <cellStyle name="Note 1" xfId="34"/>
    <cellStyle name="Pivot Table Category" xfId="35"/>
    <cellStyle name="Pivot Table Corner" xfId="36"/>
    <cellStyle name="Pivot Table Field" xfId="37"/>
    <cellStyle name="Pivot Table Result" xfId="38"/>
    <cellStyle name="Pivot Table Title" xfId="39"/>
    <cellStyle name="Pivot Table Value" xfId="40"/>
    <cellStyle name="Status 1" xfId="41"/>
    <cellStyle name="Text 1" xfId="42"/>
    <cellStyle name="Warning 1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</xdr:col>
      <xdr:colOff>1562100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333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="110" zoomScaleNormal="110" workbookViewId="0" topLeftCell="A1">
      <selection activeCell="E9" sqref="E9"/>
    </sheetView>
  </sheetViews>
  <sheetFormatPr defaultColWidth="10.28125" defaultRowHeight="12.75"/>
  <cols>
    <col min="1" max="1" width="11.57421875" style="0" customWidth="1"/>
    <col min="2" max="2" width="29.28125" style="0" customWidth="1"/>
    <col min="3" max="3" width="10.421875" style="0" customWidth="1"/>
    <col min="4" max="4" width="20.421875" style="0" customWidth="1"/>
    <col min="5" max="5" width="11.57421875" style="0" customWidth="1"/>
    <col min="6" max="6" width="12.421875" style="0" customWidth="1"/>
    <col min="7" max="16384" width="11.57421875" style="0" customWidth="1"/>
  </cols>
  <sheetData>
    <row r="1" spans="1:4" ht="12.75">
      <c r="A1" s="1"/>
      <c r="B1" s="2"/>
      <c r="C1" s="3" t="s">
        <v>0</v>
      </c>
      <c r="D1" s="4">
        <v>43814</v>
      </c>
    </row>
    <row r="2" spans="1:3" ht="12.75">
      <c r="A2" s="1"/>
      <c r="B2" s="2"/>
      <c r="C2" s="3"/>
    </row>
    <row r="3" spans="1:3" ht="12.75">
      <c r="A3" s="1"/>
      <c r="B3" s="2"/>
      <c r="C3" s="3"/>
    </row>
    <row r="4" spans="1:8" ht="14.25">
      <c r="A4" s="5" t="s">
        <v>1</v>
      </c>
      <c r="B4" s="5"/>
      <c r="C4" s="5"/>
      <c r="D4" s="5"/>
      <c r="E4" s="5"/>
      <c r="F4" s="5"/>
      <c r="G4" s="5"/>
      <c r="H4" s="5"/>
    </row>
    <row r="5" spans="1:5" ht="14.25">
      <c r="A5" s="1"/>
      <c r="B5" s="2" t="s">
        <v>2</v>
      </c>
      <c r="C5" s="3"/>
      <c r="D5" s="6" t="s">
        <v>3</v>
      </c>
      <c r="E5">
        <f>SUM(D26:D142)</f>
        <v>0</v>
      </c>
    </row>
    <row r="6" spans="1:5" ht="14.25">
      <c r="A6" s="1" t="s">
        <v>4</v>
      </c>
      <c r="B6" s="7">
        <f aca="true" t="shared" si="0" ref="B6:B11">VLOOKUP(A6,A$20:D$151,4,0)</f>
        <v>0</v>
      </c>
      <c r="D6" s="6" t="s">
        <v>5</v>
      </c>
      <c r="E6">
        <f>B6+B8+B9+B10+B11</f>
        <v>0</v>
      </c>
    </row>
    <row r="7" spans="1:4" ht="14.25">
      <c r="A7" s="1" t="s">
        <v>6</v>
      </c>
      <c r="B7" s="7">
        <f t="shared" si="0"/>
        <v>0</v>
      </c>
      <c r="D7" s="6"/>
    </row>
    <row r="8" spans="1:6" ht="16.5">
      <c r="A8" s="1" t="s">
        <v>7</v>
      </c>
      <c r="B8" s="7">
        <f t="shared" si="0"/>
        <v>0</v>
      </c>
      <c r="E8" s="8">
        <f>IF(E5=0,"",E6-E5)</f>
      </c>
      <c r="F8" s="6" t="s">
        <v>8</v>
      </c>
    </row>
    <row r="9" spans="1:6" ht="16.5">
      <c r="A9" s="1" t="s">
        <v>9</v>
      </c>
      <c r="B9" s="7">
        <f t="shared" si="0"/>
        <v>0</v>
      </c>
      <c r="E9" s="9">
        <f>IF(E5=0,"",(E6-E5)/E5)</f>
        <v>0</v>
      </c>
      <c r="F9" s="6" t="s">
        <v>10</v>
      </c>
    </row>
    <row r="10" spans="1:6" ht="14.25">
      <c r="A10" s="1" t="s">
        <v>11</v>
      </c>
      <c r="B10" s="7">
        <f t="shared" si="0"/>
        <v>0</v>
      </c>
      <c r="D10" s="6"/>
      <c r="F10" s="3"/>
    </row>
    <row r="11" spans="1:6" ht="14.25">
      <c r="A11" s="10" t="s">
        <v>12</v>
      </c>
      <c r="B11" s="7">
        <f t="shared" si="0"/>
        <v>0</v>
      </c>
      <c r="E11" s="6" t="s">
        <v>13</v>
      </c>
      <c r="F11" s="6"/>
    </row>
    <row r="12" spans="1:5" ht="14.25">
      <c r="A12" s="6" t="s">
        <v>14</v>
      </c>
      <c r="B12" s="7">
        <f>SUM(B6:B11)</f>
        <v>0</v>
      </c>
      <c r="E12" s="6" t="s">
        <v>15</v>
      </c>
    </row>
    <row r="13" ht="14.25">
      <c r="A13" s="6"/>
    </row>
    <row r="14" spans="1:8" ht="14.25">
      <c r="A14" s="3">
        <f>IF(B7="0","",B6/B7)</f>
        <v>0</v>
      </c>
      <c r="B14" s="6" t="s">
        <v>16</v>
      </c>
      <c r="H14" s="3"/>
    </row>
    <row r="15" spans="1:8" ht="14.25">
      <c r="A15" s="3">
        <f>IF(B8="0","",B6/SUM((B8:B11)))</f>
        <v>0</v>
      </c>
      <c r="B15" s="6" t="s">
        <v>17</v>
      </c>
      <c r="H15" s="3"/>
    </row>
    <row r="16" spans="1:8" ht="14.25">
      <c r="A16" s="3"/>
      <c r="B16" s="6"/>
      <c r="H16" s="3"/>
    </row>
    <row r="17" ht="14.25">
      <c r="A17" s="6" t="s">
        <v>18</v>
      </c>
    </row>
    <row r="18" spans="1:7" ht="14.25">
      <c r="A18" s="5" t="s">
        <v>19</v>
      </c>
      <c r="B18" s="5"/>
      <c r="C18" s="5"/>
      <c r="D18" s="5"/>
      <c r="E18" s="5"/>
      <c r="F18" s="5"/>
      <c r="G18" s="11"/>
    </row>
    <row r="19" spans="1:6" ht="24.75">
      <c r="A19" s="6" t="s">
        <v>20</v>
      </c>
      <c r="B19" s="6" t="s">
        <v>21</v>
      </c>
      <c r="C19" s="12" t="s">
        <v>22</v>
      </c>
      <c r="D19" s="6" t="s">
        <v>2</v>
      </c>
      <c r="E19" s="12" t="s">
        <v>23</v>
      </c>
      <c r="F19" s="12" t="s">
        <v>24</v>
      </c>
    </row>
    <row r="20" spans="1:6" ht="14.25">
      <c r="A20" s="10" t="s">
        <v>4</v>
      </c>
      <c r="B20" s="13" t="s">
        <v>25</v>
      </c>
      <c r="C20" s="14">
        <v>0</v>
      </c>
      <c r="D20" s="15">
        <f>_xlfn.IFNA(VLOOKUP(A20,Imms!A$4:B$120,2,0),"0")</f>
        <v>0</v>
      </c>
      <c r="E20" s="7" t="s">
        <v>26</v>
      </c>
      <c r="F20" s="7" t="s">
        <v>26</v>
      </c>
    </row>
    <row r="21" spans="1:6" ht="14.25">
      <c r="A21" s="10" t="s">
        <v>6</v>
      </c>
      <c r="B21" s="13" t="s">
        <v>27</v>
      </c>
      <c r="C21" s="14">
        <v>0</v>
      </c>
      <c r="D21" s="15">
        <f>_xlfn.IFNA(VLOOKUP(A21,Imms!A$4:B$120,2,0),"0")</f>
        <v>0</v>
      </c>
      <c r="E21" s="7" t="s">
        <v>26</v>
      </c>
      <c r="F21" s="7" t="s">
        <v>26</v>
      </c>
    </row>
    <row r="22" spans="1:6" ht="15.75">
      <c r="A22" s="10" t="s">
        <v>7</v>
      </c>
      <c r="B22" s="16" t="s">
        <v>28</v>
      </c>
      <c r="C22" s="14">
        <v>0</v>
      </c>
      <c r="D22" s="15">
        <f>_xlfn.IFNA(VLOOKUP(A22,Imms!A$4:B$120,2,0),"0")</f>
        <v>0</v>
      </c>
      <c r="E22" s="7" t="s">
        <v>26</v>
      </c>
      <c r="F22" s="7" t="s">
        <v>26</v>
      </c>
    </row>
    <row r="23" spans="1:6" ht="15.75">
      <c r="A23" s="10" t="s">
        <v>9</v>
      </c>
      <c r="B23" s="16" t="s">
        <v>29</v>
      </c>
      <c r="C23" s="14">
        <v>0</v>
      </c>
      <c r="D23" s="15">
        <f>_xlfn.IFNA(VLOOKUP(A23,Imms!A$4:B$120,2,0),"0")</f>
        <v>0</v>
      </c>
      <c r="E23" s="7" t="s">
        <v>26</v>
      </c>
      <c r="F23" s="7" t="s">
        <v>26</v>
      </c>
    </row>
    <row r="24" spans="1:6" ht="14.25">
      <c r="A24" s="10" t="s">
        <v>11</v>
      </c>
      <c r="B24" s="13" t="s">
        <v>30</v>
      </c>
      <c r="C24" s="14">
        <v>0</v>
      </c>
      <c r="D24" s="15">
        <f>_xlfn.IFNA(VLOOKUP(A24,Imms!A$4:B$120,2,0),"0")</f>
        <v>0</v>
      </c>
      <c r="E24" s="7" t="s">
        <v>26</v>
      </c>
      <c r="F24" s="7" t="s">
        <v>26</v>
      </c>
    </row>
    <row r="25" spans="1:6" ht="14.25">
      <c r="A25" s="10" t="s">
        <v>12</v>
      </c>
      <c r="B25" s="13" t="s">
        <v>31</v>
      </c>
      <c r="C25" s="14">
        <v>0</v>
      </c>
      <c r="D25" s="15">
        <f>_xlfn.IFNA(VLOOKUP(A25,Imms!A$4:B$120,2,0),"0")</f>
        <v>0</v>
      </c>
      <c r="E25" s="7" t="s">
        <v>26</v>
      </c>
      <c r="F25" s="7" t="s">
        <v>26</v>
      </c>
    </row>
    <row r="26" spans="1:7" ht="14.25">
      <c r="A26" s="5" t="s">
        <v>32</v>
      </c>
      <c r="B26" s="5"/>
      <c r="C26" s="5"/>
      <c r="D26" s="5"/>
      <c r="E26" s="5"/>
      <c r="F26" s="5"/>
      <c r="G26" s="11"/>
    </row>
    <row r="27" spans="1:6" ht="14.25">
      <c r="A27" s="1" t="s">
        <v>33</v>
      </c>
      <c r="B27" s="13" t="s">
        <v>34</v>
      </c>
      <c r="C27">
        <v>0</v>
      </c>
      <c r="D27" s="15">
        <f>_xlfn.IFNA(VLOOKUP(A27,Imms!A$4:B$120,2,0),"0")</f>
        <v>0</v>
      </c>
      <c r="E27" s="7">
        <f aca="true" t="shared" si="1" ref="E27:E142">IF(D27="","0",D27)</f>
        <v>0</v>
      </c>
      <c r="F27" s="7">
        <f>IF(E27="","0",E27)</f>
        <v>0</v>
      </c>
    </row>
    <row r="28" spans="1:6" ht="14.25">
      <c r="A28" s="1" t="s">
        <v>35</v>
      </c>
      <c r="B28" s="13" t="s">
        <v>36</v>
      </c>
      <c r="C28">
        <v>0</v>
      </c>
      <c r="D28" s="15">
        <f>_xlfn.IFNA(VLOOKUP(A28,Imms!A$4:B$120,2,0),"0")</f>
        <v>0</v>
      </c>
      <c r="E28" s="7">
        <f t="shared" si="1"/>
        <v>0</v>
      </c>
      <c r="F28" s="7">
        <f aca="true" t="shared" si="2" ref="F28:F142">IF(D28="","0",D28*C28)</f>
        <v>0</v>
      </c>
    </row>
    <row r="29" spans="1:6" ht="14.25">
      <c r="A29" s="1" t="s">
        <v>37</v>
      </c>
      <c r="B29" s="13" t="s">
        <v>38</v>
      </c>
      <c r="C29">
        <v>0</v>
      </c>
      <c r="D29" s="15">
        <f>_xlfn.IFNA(VLOOKUP(A29,Imms!A$4:B$120,2,0),"0")</f>
        <v>0</v>
      </c>
      <c r="E29" s="7">
        <f t="shared" si="1"/>
        <v>0</v>
      </c>
      <c r="F29" s="7">
        <f t="shared" si="2"/>
        <v>0</v>
      </c>
    </row>
    <row r="30" spans="1:6" ht="14.25">
      <c r="A30" s="1" t="s">
        <v>39</v>
      </c>
      <c r="B30" s="13" t="s">
        <v>40</v>
      </c>
      <c r="C30">
        <v>0</v>
      </c>
      <c r="D30" s="15">
        <f>_xlfn.IFNA(VLOOKUP(A30,Imms!A$4:B$120,2,0),"0")</f>
        <v>0</v>
      </c>
      <c r="E30" s="7">
        <f t="shared" si="1"/>
        <v>0</v>
      </c>
      <c r="F30" s="7">
        <f t="shared" si="2"/>
        <v>0</v>
      </c>
    </row>
    <row r="31" spans="1:6" ht="14.25">
      <c r="A31" s="1" t="s">
        <v>41</v>
      </c>
      <c r="B31" s="13" t="s">
        <v>42</v>
      </c>
      <c r="C31">
        <v>0</v>
      </c>
      <c r="D31" s="15">
        <f>_xlfn.IFNA(VLOOKUP(A31,Imms!A$4:B$120,2,0),"0")</f>
        <v>0</v>
      </c>
      <c r="E31" s="7">
        <f t="shared" si="1"/>
        <v>0</v>
      </c>
      <c r="F31" s="7">
        <f t="shared" si="2"/>
        <v>0</v>
      </c>
    </row>
    <row r="32" spans="1:6" ht="14.25">
      <c r="A32" s="1" t="s">
        <v>43</v>
      </c>
      <c r="B32" s="13" t="s">
        <v>44</v>
      </c>
      <c r="C32">
        <v>0</v>
      </c>
      <c r="D32" s="15">
        <f>_xlfn.IFNA(VLOOKUP(A32,Imms!A$4:B$120,2,0),"0")</f>
        <v>0</v>
      </c>
      <c r="E32" s="7">
        <f t="shared" si="1"/>
        <v>0</v>
      </c>
      <c r="F32" s="7">
        <f t="shared" si="2"/>
        <v>0</v>
      </c>
    </row>
    <row r="33" spans="1:6" ht="14.25">
      <c r="A33" s="1" t="s">
        <v>45</v>
      </c>
      <c r="B33" s="13" t="s">
        <v>46</v>
      </c>
      <c r="C33">
        <v>0</v>
      </c>
      <c r="D33" s="15">
        <f>_xlfn.IFNA(VLOOKUP(A33,Imms!A$4:B$120,2,0),"0")</f>
        <v>0</v>
      </c>
      <c r="E33" s="7">
        <f t="shared" si="1"/>
        <v>0</v>
      </c>
      <c r="F33" s="7">
        <f t="shared" si="2"/>
        <v>0</v>
      </c>
    </row>
    <row r="34" spans="1:6" ht="14.25">
      <c r="A34" s="1" t="s">
        <v>47</v>
      </c>
      <c r="B34" s="13" t="s">
        <v>48</v>
      </c>
      <c r="C34">
        <v>0</v>
      </c>
      <c r="D34" s="15">
        <f>_xlfn.IFNA(VLOOKUP(A34,Imms!A$4:B$120,2,0),"0")</f>
        <v>0</v>
      </c>
      <c r="E34" s="7">
        <f t="shared" si="1"/>
        <v>0</v>
      </c>
      <c r="F34" s="7">
        <f t="shared" si="2"/>
        <v>0</v>
      </c>
    </row>
    <row r="35" spans="1:6" ht="14.25">
      <c r="A35" s="1" t="s">
        <v>49</v>
      </c>
      <c r="B35" s="13" t="s">
        <v>50</v>
      </c>
      <c r="C35">
        <v>0</v>
      </c>
      <c r="D35" s="15">
        <f>_xlfn.IFNA(VLOOKUP(A35,Imms!A$4:B$120,2,0),"0")</f>
        <v>0</v>
      </c>
      <c r="E35" s="7">
        <f t="shared" si="1"/>
        <v>0</v>
      </c>
      <c r="F35" s="7">
        <f t="shared" si="2"/>
        <v>0</v>
      </c>
    </row>
    <row r="36" spans="1:6" ht="14.25">
      <c r="A36" s="1" t="s">
        <v>51</v>
      </c>
      <c r="B36" s="13" t="s">
        <v>52</v>
      </c>
      <c r="C36">
        <v>0</v>
      </c>
      <c r="D36" s="15">
        <f>_xlfn.IFNA(VLOOKUP(A36,Imms!A$4:B$120,2,0),"0")</f>
        <v>0</v>
      </c>
      <c r="E36" s="7">
        <f t="shared" si="1"/>
        <v>0</v>
      </c>
      <c r="F36" s="7">
        <f t="shared" si="2"/>
        <v>0</v>
      </c>
    </row>
    <row r="37" spans="1:6" ht="14.25">
      <c r="A37" s="1" t="s">
        <v>53</v>
      </c>
      <c r="B37" s="13" t="s">
        <v>54</v>
      </c>
      <c r="C37">
        <v>0</v>
      </c>
      <c r="D37" s="15">
        <f>_xlfn.IFNA(VLOOKUP(A37,Imms!A$4:B$120,2,0),"0")</f>
        <v>0</v>
      </c>
      <c r="E37" s="7">
        <f t="shared" si="1"/>
        <v>0</v>
      </c>
      <c r="F37" s="7">
        <f t="shared" si="2"/>
        <v>0</v>
      </c>
    </row>
    <row r="38" spans="1:6" ht="14.25">
      <c r="A38" s="1" t="s">
        <v>55</v>
      </c>
      <c r="B38" s="13" t="s">
        <v>56</v>
      </c>
      <c r="C38">
        <v>0</v>
      </c>
      <c r="D38" s="15">
        <f>_xlfn.IFNA(VLOOKUP(A38,Imms!A$4:B$120,2,0),"0")</f>
        <v>0</v>
      </c>
      <c r="E38" s="7">
        <f t="shared" si="1"/>
        <v>0</v>
      </c>
      <c r="F38" s="7">
        <f t="shared" si="2"/>
        <v>0</v>
      </c>
    </row>
    <row r="39" spans="1:6" ht="14.25">
      <c r="A39" s="1" t="s">
        <v>57</v>
      </c>
      <c r="B39" s="13" t="s">
        <v>58</v>
      </c>
      <c r="C39">
        <v>0</v>
      </c>
      <c r="D39" s="15">
        <f>_xlfn.IFNA(VLOOKUP(A39,Imms!A$4:B$120,2,0),"0")</f>
        <v>0</v>
      </c>
      <c r="E39" s="7">
        <f t="shared" si="1"/>
        <v>0</v>
      </c>
      <c r="F39" s="7">
        <f t="shared" si="2"/>
        <v>0</v>
      </c>
    </row>
    <row r="40" spans="1:6" ht="14.25">
      <c r="A40" s="1" t="s">
        <v>59</v>
      </c>
      <c r="B40" s="13" t="s">
        <v>60</v>
      </c>
      <c r="C40">
        <v>0</v>
      </c>
      <c r="D40" s="15">
        <f>_xlfn.IFNA(VLOOKUP(A40,Imms!A$4:B$120,2,0),"0")</f>
        <v>0</v>
      </c>
      <c r="E40" s="7">
        <f t="shared" si="1"/>
        <v>0</v>
      </c>
      <c r="F40" s="7">
        <f t="shared" si="2"/>
        <v>0</v>
      </c>
    </row>
    <row r="41" spans="1:6" ht="14.25">
      <c r="A41" s="1" t="s">
        <v>61</v>
      </c>
      <c r="B41" s="13" t="s">
        <v>62</v>
      </c>
      <c r="C41">
        <v>0</v>
      </c>
      <c r="D41" s="15">
        <f>_xlfn.IFNA(VLOOKUP(A41,Imms!A$4:B$120,2,0),"0")</f>
        <v>0</v>
      </c>
      <c r="E41" s="7">
        <f t="shared" si="1"/>
        <v>0</v>
      </c>
      <c r="F41" s="7">
        <f t="shared" si="2"/>
        <v>0</v>
      </c>
    </row>
    <row r="42" spans="1:6" ht="14.25">
      <c r="A42" s="1" t="s">
        <v>63</v>
      </c>
      <c r="B42" s="13" t="s">
        <v>64</v>
      </c>
      <c r="C42">
        <v>0</v>
      </c>
      <c r="D42" s="15">
        <f>_xlfn.IFNA(VLOOKUP(A42,Imms!A$4:B$120,2,0),"0")</f>
        <v>0</v>
      </c>
      <c r="E42" s="7">
        <f t="shared" si="1"/>
        <v>0</v>
      </c>
      <c r="F42" s="7">
        <f t="shared" si="2"/>
        <v>0</v>
      </c>
    </row>
    <row r="43" spans="1:6" ht="14.25">
      <c r="A43" s="1" t="s">
        <v>65</v>
      </c>
      <c r="B43" s="13" t="s">
        <v>66</v>
      </c>
      <c r="C43">
        <v>0</v>
      </c>
      <c r="D43" s="15">
        <f>_xlfn.IFNA(VLOOKUP(A43,Imms!A$4:B$120,2,0),"0")</f>
        <v>0</v>
      </c>
      <c r="E43" s="7">
        <f t="shared" si="1"/>
        <v>0</v>
      </c>
      <c r="F43" s="7">
        <f t="shared" si="2"/>
        <v>0</v>
      </c>
    </row>
    <row r="44" spans="1:6" ht="14.25">
      <c r="A44" s="1" t="s">
        <v>67</v>
      </c>
      <c r="B44" s="13" t="s">
        <v>68</v>
      </c>
      <c r="C44">
        <v>0</v>
      </c>
      <c r="D44" s="15">
        <f>_xlfn.IFNA(VLOOKUP(A44,Imms!A$4:B$120,2,0),"0")</f>
        <v>0</v>
      </c>
      <c r="E44" s="7">
        <f t="shared" si="1"/>
        <v>0</v>
      </c>
      <c r="F44" s="7">
        <f t="shared" si="2"/>
        <v>0</v>
      </c>
    </row>
    <row r="45" spans="1:6" ht="14.25">
      <c r="A45" s="1" t="s">
        <v>69</v>
      </c>
      <c r="B45" s="13" t="s">
        <v>70</v>
      </c>
      <c r="C45">
        <v>0</v>
      </c>
      <c r="D45" s="15">
        <f>_xlfn.IFNA(VLOOKUP(A45,Imms!A$4:B$120,2,0),"0")</f>
        <v>0</v>
      </c>
      <c r="E45" s="7">
        <f t="shared" si="1"/>
        <v>0</v>
      </c>
      <c r="F45" s="7">
        <f t="shared" si="2"/>
        <v>0</v>
      </c>
    </row>
    <row r="46" spans="1:6" ht="14.25">
      <c r="A46" s="1" t="s">
        <v>71</v>
      </c>
      <c r="B46" s="13" t="s">
        <v>72</v>
      </c>
      <c r="C46">
        <v>0</v>
      </c>
      <c r="D46" s="15">
        <f>_xlfn.IFNA(VLOOKUP(A46,Imms!A$4:B$120,2,0),"0")</f>
        <v>0</v>
      </c>
      <c r="E46" s="7">
        <f t="shared" si="1"/>
        <v>0</v>
      </c>
      <c r="F46" s="7">
        <f t="shared" si="2"/>
        <v>0</v>
      </c>
    </row>
    <row r="47" spans="1:6" ht="14.25">
      <c r="A47" s="1" t="s">
        <v>73</v>
      </c>
      <c r="B47" s="13" t="s">
        <v>74</v>
      </c>
      <c r="C47">
        <v>0</v>
      </c>
      <c r="D47" s="15">
        <f>_xlfn.IFNA(VLOOKUP(A47,Imms!A$4:B$120,2,0),"0")</f>
        <v>0</v>
      </c>
      <c r="E47" s="7">
        <f t="shared" si="1"/>
        <v>0</v>
      </c>
      <c r="F47" s="7">
        <f t="shared" si="2"/>
        <v>0</v>
      </c>
    </row>
    <row r="48" spans="1:6" ht="14.25">
      <c r="A48" s="1" t="s">
        <v>75</v>
      </c>
      <c r="B48" s="13" t="s">
        <v>76</v>
      </c>
      <c r="C48">
        <v>0</v>
      </c>
      <c r="D48" s="15">
        <f>_xlfn.IFNA(VLOOKUP(A48,Imms!A$4:B$120,2,0),"0")</f>
        <v>0</v>
      </c>
      <c r="E48" s="7">
        <f t="shared" si="1"/>
        <v>0</v>
      </c>
      <c r="F48" s="7">
        <f t="shared" si="2"/>
        <v>0</v>
      </c>
    </row>
    <row r="49" spans="1:6" ht="14.25">
      <c r="A49" s="1" t="s">
        <v>77</v>
      </c>
      <c r="B49" s="13" t="s">
        <v>78</v>
      </c>
      <c r="C49">
        <v>0</v>
      </c>
      <c r="D49" s="15">
        <f>_xlfn.IFNA(VLOOKUP(A49,Imms!A$4:B$120,2,0),"0")</f>
        <v>0</v>
      </c>
      <c r="E49" s="7">
        <f t="shared" si="1"/>
        <v>0</v>
      </c>
      <c r="F49" s="7">
        <f t="shared" si="2"/>
        <v>0</v>
      </c>
    </row>
    <row r="50" spans="1:6" ht="14.25">
      <c r="A50" s="1" t="s">
        <v>79</v>
      </c>
      <c r="B50" s="13" t="s">
        <v>80</v>
      </c>
      <c r="C50">
        <v>0</v>
      </c>
      <c r="D50" s="15">
        <f>_xlfn.IFNA(VLOOKUP(A50,Imms!A$4:B$120,2,0),"0")</f>
        <v>0</v>
      </c>
      <c r="E50" s="7">
        <f t="shared" si="1"/>
        <v>0</v>
      </c>
      <c r="F50" s="7">
        <f t="shared" si="2"/>
        <v>0</v>
      </c>
    </row>
    <row r="51" spans="1:6" ht="14.25">
      <c r="A51" s="1" t="s">
        <v>81</v>
      </c>
      <c r="B51" s="13" t="s">
        <v>82</v>
      </c>
      <c r="C51">
        <v>0</v>
      </c>
      <c r="D51" s="15">
        <f>_xlfn.IFNA(VLOOKUP(A51,Imms!A$4:B$120,2,0),"0")</f>
        <v>0</v>
      </c>
      <c r="E51" s="7">
        <f t="shared" si="1"/>
        <v>0</v>
      </c>
      <c r="F51" s="7">
        <f t="shared" si="2"/>
        <v>0</v>
      </c>
    </row>
    <row r="52" spans="1:6" ht="14.25">
      <c r="A52" s="1" t="s">
        <v>83</v>
      </c>
      <c r="B52" s="13" t="s">
        <v>84</v>
      </c>
      <c r="C52">
        <v>1</v>
      </c>
      <c r="D52" s="15">
        <f>_xlfn.IFNA(VLOOKUP(A52,Imms!A$4:B$120,2,0),"0")</f>
        <v>0</v>
      </c>
      <c r="E52" s="7">
        <f t="shared" si="1"/>
        <v>0</v>
      </c>
      <c r="F52" s="7">
        <f t="shared" si="2"/>
        <v>0</v>
      </c>
    </row>
    <row r="53" spans="1:6" ht="14.25">
      <c r="A53" s="1" t="s">
        <v>85</v>
      </c>
      <c r="B53" s="13" t="s">
        <v>86</v>
      </c>
      <c r="C53">
        <v>0</v>
      </c>
      <c r="D53" s="15">
        <f>_xlfn.IFNA(VLOOKUP(A53,Imms!A$4:B$120,2,0),"0")</f>
        <v>0</v>
      </c>
      <c r="E53" s="7">
        <f t="shared" si="1"/>
        <v>0</v>
      </c>
      <c r="F53" s="7">
        <f t="shared" si="2"/>
        <v>0</v>
      </c>
    </row>
    <row r="54" spans="1:6" ht="14.25">
      <c r="A54" s="1" t="s">
        <v>87</v>
      </c>
      <c r="B54" s="13" t="s">
        <v>88</v>
      </c>
      <c r="C54">
        <v>0</v>
      </c>
      <c r="D54" s="15">
        <f>_xlfn.IFNA(VLOOKUP(A54,Imms!A$4:B$120,2,0),"0")</f>
        <v>0</v>
      </c>
      <c r="E54" s="7">
        <f t="shared" si="1"/>
        <v>0</v>
      </c>
      <c r="F54" s="7">
        <f t="shared" si="2"/>
        <v>0</v>
      </c>
    </row>
    <row r="55" spans="1:6" ht="14.25">
      <c r="A55" s="1" t="s">
        <v>89</v>
      </c>
      <c r="B55" s="13" t="s">
        <v>90</v>
      </c>
      <c r="C55">
        <v>0</v>
      </c>
      <c r="D55" s="15">
        <f>_xlfn.IFNA(VLOOKUP(A55,Imms!A$4:B$120,2,0),"0")</f>
        <v>0</v>
      </c>
      <c r="E55" s="7">
        <f t="shared" si="1"/>
        <v>0</v>
      </c>
      <c r="F55" s="7">
        <f t="shared" si="2"/>
        <v>0</v>
      </c>
    </row>
    <row r="56" spans="1:6" ht="14.25">
      <c r="A56" s="1" t="s">
        <v>91</v>
      </c>
      <c r="B56" s="13" t="s">
        <v>92</v>
      </c>
      <c r="C56">
        <v>0</v>
      </c>
      <c r="D56" s="15">
        <f>_xlfn.IFNA(VLOOKUP(A56,Imms!A$4:B$120,2,0),"0")</f>
        <v>0</v>
      </c>
      <c r="E56" s="7">
        <f t="shared" si="1"/>
        <v>0</v>
      </c>
      <c r="F56" s="7">
        <f t="shared" si="2"/>
        <v>0</v>
      </c>
    </row>
    <row r="57" spans="1:6" ht="14.25">
      <c r="A57" s="1" t="s">
        <v>93</v>
      </c>
      <c r="B57" s="13" t="s">
        <v>94</v>
      </c>
      <c r="C57">
        <v>0</v>
      </c>
      <c r="D57" s="15">
        <f>_xlfn.IFNA(VLOOKUP(A57,Imms!A$4:B$120,2,0),"0")</f>
        <v>0</v>
      </c>
      <c r="E57" s="7">
        <f t="shared" si="1"/>
        <v>0</v>
      </c>
      <c r="F57" s="7">
        <f t="shared" si="2"/>
        <v>0</v>
      </c>
    </row>
    <row r="58" spans="1:6" ht="14.25">
      <c r="A58" s="1" t="s">
        <v>95</v>
      </c>
      <c r="B58" s="13" t="s">
        <v>96</v>
      </c>
      <c r="C58">
        <v>0</v>
      </c>
      <c r="D58" s="15">
        <f>_xlfn.IFNA(VLOOKUP(A58,Imms!A$4:B$120,2,0),"0")</f>
        <v>0</v>
      </c>
      <c r="E58" s="7">
        <f t="shared" si="1"/>
        <v>0</v>
      </c>
      <c r="F58" s="7">
        <f t="shared" si="2"/>
        <v>0</v>
      </c>
    </row>
    <row r="59" spans="1:6" ht="14.25">
      <c r="A59" s="1" t="s">
        <v>97</v>
      </c>
      <c r="B59" s="13" t="s">
        <v>98</v>
      </c>
      <c r="C59">
        <v>0</v>
      </c>
      <c r="D59" s="15">
        <f>_xlfn.IFNA(VLOOKUP(A59,Imms!A$4:B$120,2,0),"0")</f>
        <v>0</v>
      </c>
      <c r="E59" s="7">
        <f t="shared" si="1"/>
        <v>0</v>
      </c>
      <c r="F59" s="7">
        <f t="shared" si="2"/>
        <v>0</v>
      </c>
    </row>
    <row r="60" spans="1:6" ht="14.25">
      <c r="A60" s="1" t="s">
        <v>99</v>
      </c>
      <c r="B60" s="13" t="s">
        <v>100</v>
      </c>
      <c r="C60">
        <v>0</v>
      </c>
      <c r="D60" s="15">
        <f>_xlfn.IFNA(VLOOKUP(A60,Imms!A$4:B$120,2,0),"0")</f>
        <v>0</v>
      </c>
      <c r="E60" s="7">
        <f t="shared" si="1"/>
        <v>0</v>
      </c>
      <c r="F60" s="7">
        <f t="shared" si="2"/>
        <v>0</v>
      </c>
    </row>
    <row r="61" spans="1:6" ht="14.25">
      <c r="A61" s="1" t="s">
        <v>101</v>
      </c>
      <c r="B61" s="13" t="s">
        <v>102</v>
      </c>
      <c r="C61">
        <v>0</v>
      </c>
      <c r="D61" s="15">
        <f>_xlfn.IFNA(VLOOKUP(A61,Imms!A$4:B$120,2,0),"0")</f>
        <v>0</v>
      </c>
      <c r="E61" s="7">
        <f t="shared" si="1"/>
        <v>0</v>
      </c>
      <c r="F61" s="7">
        <f t="shared" si="2"/>
        <v>0</v>
      </c>
    </row>
    <row r="62" spans="1:6" ht="14.25">
      <c r="A62" s="1" t="s">
        <v>103</v>
      </c>
      <c r="B62" s="13" t="s">
        <v>104</v>
      </c>
      <c r="C62">
        <v>0</v>
      </c>
      <c r="D62" s="15">
        <f>_xlfn.IFNA(VLOOKUP(A62,Imms!A$4:B$120,2,0),"0")</f>
        <v>0</v>
      </c>
      <c r="E62" s="7">
        <f t="shared" si="1"/>
        <v>0</v>
      </c>
      <c r="F62" s="7">
        <f t="shared" si="2"/>
        <v>0</v>
      </c>
    </row>
    <row r="63" spans="1:6" ht="14.25">
      <c r="A63" s="1" t="s">
        <v>105</v>
      </c>
      <c r="B63" s="13" t="s">
        <v>106</v>
      </c>
      <c r="C63">
        <v>0</v>
      </c>
      <c r="D63" s="15">
        <f>_xlfn.IFNA(VLOOKUP(A63,Imms!A$4:B$120,2,0),"0")</f>
        <v>0</v>
      </c>
      <c r="E63" s="7">
        <f t="shared" si="1"/>
        <v>0</v>
      </c>
      <c r="F63" s="7">
        <f t="shared" si="2"/>
        <v>0</v>
      </c>
    </row>
    <row r="64" spans="1:6" ht="14.25">
      <c r="A64" s="1" t="s">
        <v>107</v>
      </c>
      <c r="B64" s="13" t="s">
        <v>108</v>
      </c>
      <c r="C64">
        <v>0</v>
      </c>
      <c r="D64" s="15">
        <f>_xlfn.IFNA(VLOOKUP(A64,Imms!A$4:B$120,2,0),"0")</f>
        <v>0</v>
      </c>
      <c r="E64" s="7">
        <f t="shared" si="1"/>
        <v>0</v>
      </c>
      <c r="F64" s="7">
        <f t="shared" si="2"/>
        <v>0</v>
      </c>
    </row>
    <row r="65" spans="1:6" ht="14.25">
      <c r="A65" s="1" t="s">
        <v>109</v>
      </c>
      <c r="B65" s="13" t="s">
        <v>110</v>
      </c>
      <c r="C65">
        <v>0</v>
      </c>
      <c r="D65" s="15">
        <f>_xlfn.IFNA(VLOOKUP(A65,Imms!A$4:B$120,2,0),"0")</f>
        <v>0</v>
      </c>
      <c r="E65" s="7">
        <f t="shared" si="1"/>
        <v>0</v>
      </c>
      <c r="F65" s="7">
        <f t="shared" si="2"/>
        <v>0</v>
      </c>
    </row>
    <row r="66" spans="1:6" ht="14.25">
      <c r="A66" s="1" t="s">
        <v>111</v>
      </c>
      <c r="B66" s="13" t="s">
        <v>112</v>
      </c>
      <c r="C66">
        <v>0</v>
      </c>
      <c r="D66" s="15">
        <f>_xlfn.IFNA(VLOOKUP(A66,Imms!A$4:B$120,2,0),"0")</f>
        <v>0</v>
      </c>
      <c r="E66" s="7">
        <f t="shared" si="1"/>
        <v>0</v>
      </c>
      <c r="F66" s="7">
        <f t="shared" si="2"/>
        <v>0</v>
      </c>
    </row>
    <row r="67" spans="1:6" ht="14.25">
      <c r="A67" s="1" t="s">
        <v>113</v>
      </c>
      <c r="B67" s="13" t="s">
        <v>114</v>
      </c>
      <c r="C67">
        <v>0</v>
      </c>
      <c r="D67" s="15">
        <f>_xlfn.IFNA(VLOOKUP(A67,Imms!A$4:B$120,2,0),"0")</f>
        <v>0</v>
      </c>
      <c r="E67" s="7">
        <f t="shared" si="1"/>
        <v>0</v>
      </c>
      <c r="F67" s="7">
        <f t="shared" si="2"/>
        <v>0</v>
      </c>
    </row>
    <row r="68" spans="1:6" ht="14.25">
      <c r="A68" s="1" t="s">
        <v>115</v>
      </c>
      <c r="B68" s="13" t="s">
        <v>116</v>
      </c>
      <c r="C68">
        <v>0</v>
      </c>
      <c r="D68" s="15">
        <f>_xlfn.IFNA(VLOOKUP(A68,Imms!A$4:B$120,2,0),"0")</f>
        <v>0</v>
      </c>
      <c r="E68" s="7">
        <f t="shared" si="1"/>
        <v>0</v>
      </c>
      <c r="F68" s="7">
        <f t="shared" si="2"/>
        <v>0</v>
      </c>
    </row>
    <row r="69" spans="1:6" ht="14.25">
      <c r="A69" s="1" t="s">
        <v>117</v>
      </c>
      <c r="B69" s="13" t="s">
        <v>118</v>
      </c>
      <c r="C69">
        <v>0</v>
      </c>
      <c r="D69" s="15">
        <f>_xlfn.IFNA(VLOOKUP(A69,Imms!A$4:B$120,2,0),"0")</f>
        <v>0</v>
      </c>
      <c r="E69" s="7">
        <f t="shared" si="1"/>
        <v>0</v>
      </c>
      <c r="F69" s="7">
        <f t="shared" si="2"/>
        <v>0</v>
      </c>
    </row>
    <row r="70" spans="1:6" ht="14.25">
      <c r="A70" s="1" t="s">
        <v>119</v>
      </c>
      <c r="B70" s="13" t="s">
        <v>120</v>
      </c>
      <c r="C70">
        <v>0</v>
      </c>
      <c r="D70" s="15">
        <f>_xlfn.IFNA(VLOOKUP(A70,Imms!A$4:B$120,2,0),"0")</f>
        <v>0</v>
      </c>
      <c r="E70" s="7">
        <f t="shared" si="1"/>
        <v>0</v>
      </c>
      <c r="F70" s="7">
        <f t="shared" si="2"/>
        <v>0</v>
      </c>
    </row>
    <row r="71" spans="1:6" ht="14.25">
      <c r="A71" s="1" t="s">
        <v>121</v>
      </c>
      <c r="B71" s="13" t="s">
        <v>122</v>
      </c>
      <c r="C71">
        <v>0</v>
      </c>
      <c r="D71" s="15">
        <f>_xlfn.IFNA(VLOOKUP(A71,Imms!A$4:B$120,2,0),"0")</f>
        <v>0</v>
      </c>
      <c r="E71" s="7">
        <f t="shared" si="1"/>
        <v>0</v>
      </c>
      <c r="F71" s="7">
        <f t="shared" si="2"/>
        <v>0</v>
      </c>
    </row>
    <row r="72" spans="1:6" ht="14.25">
      <c r="A72" s="1" t="s">
        <v>123</v>
      </c>
      <c r="B72" s="13" t="s">
        <v>124</v>
      </c>
      <c r="C72">
        <v>0</v>
      </c>
      <c r="D72" s="15">
        <f>_xlfn.IFNA(VLOOKUP(A72,Imms!A$4:B$120,2,0),"0")</f>
        <v>0</v>
      </c>
      <c r="E72" s="7">
        <f t="shared" si="1"/>
        <v>0</v>
      </c>
      <c r="F72" s="7">
        <f t="shared" si="2"/>
        <v>0</v>
      </c>
    </row>
    <row r="73" spans="1:6" ht="14.25">
      <c r="A73" s="1" t="s">
        <v>125</v>
      </c>
      <c r="B73" s="13" t="s">
        <v>126</v>
      </c>
      <c r="C73">
        <v>0</v>
      </c>
      <c r="D73" s="15">
        <f>_xlfn.IFNA(VLOOKUP(A73,Imms!A$4:B$120,2,0),"0")</f>
        <v>0</v>
      </c>
      <c r="E73" s="7">
        <f t="shared" si="1"/>
        <v>0</v>
      </c>
      <c r="F73" s="7">
        <f t="shared" si="2"/>
        <v>0</v>
      </c>
    </row>
    <row r="74" spans="1:6" ht="14.25">
      <c r="A74" s="1" t="s">
        <v>127</v>
      </c>
      <c r="B74" s="13" t="s">
        <v>128</v>
      </c>
      <c r="C74">
        <v>0</v>
      </c>
      <c r="D74" s="15">
        <f>_xlfn.IFNA(VLOOKUP(A74,Imms!A$4:B$120,2,0),"0")</f>
        <v>0</v>
      </c>
      <c r="E74" s="7">
        <f t="shared" si="1"/>
        <v>0</v>
      </c>
      <c r="F74" s="7">
        <f t="shared" si="2"/>
        <v>0</v>
      </c>
    </row>
    <row r="75" spans="1:6" ht="14.25">
      <c r="A75" s="1" t="s">
        <v>129</v>
      </c>
      <c r="B75" s="13" t="s">
        <v>130</v>
      </c>
      <c r="C75">
        <v>0</v>
      </c>
      <c r="D75" s="15">
        <f>_xlfn.IFNA(VLOOKUP(A75,Imms!A$4:B$120,2,0),"0")</f>
        <v>0</v>
      </c>
      <c r="E75" s="7">
        <f t="shared" si="1"/>
        <v>0</v>
      </c>
      <c r="F75" s="7">
        <f t="shared" si="2"/>
        <v>0</v>
      </c>
    </row>
    <row r="76" spans="1:6" ht="14.25">
      <c r="A76" s="1" t="s">
        <v>131</v>
      </c>
      <c r="B76" s="13" t="s">
        <v>132</v>
      </c>
      <c r="C76">
        <v>0</v>
      </c>
      <c r="D76" s="15">
        <f>_xlfn.IFNA(VLOOKUP(A76,Imms!A$4:B$120,2,0),"0")</f>
        <v>0</v>
      </c>
      <c r="E76" s="7">
        <f t="shared" si="1"/>
        <v>0</v>
      </c>
      <c r="F76" s="7">
        <f t="shared" si="2"/>
        <v>0</v>
      </c>
    </row>
    <row r="77" spans="1:6" ht="14.25">
      <c r="A77" s="1" t="s">
        <v>133</v>
      </c>
      <c r="B77" s="13" t="s">
        <v>134</v>
      </c>
      <c r="C77">
        <v>0</v>
      </c>
      <c r="D77" s="15">
        <f>_xlfn.IFNA(VLOOKUP(A77,Imms!A$4:B$120,2,0),"0")</f>
        <v>0</v>
      </c>
      <c r="E77" s="7">
        <f t="shared" si="1"/>
        <v>0</v>
      </c>
      <c r="F77" s="7">
        <f t="shared" si="2"/>
        <v>0</v>
      </c>
    </row>
    <row r="78" spans="1:6" ht="14.25">
      <c r="A78" s="1" t="s">
        <v>135</v>
      </c>
      <c r="B78" s="13" t="s">
        <v>136</v>
      </c>
      <c r="C78">
        <v>0</v>
      </c>
      <c r="D78" s="15">
        <f>_xlfn.IFNA(VLOOKUP(A78,Imms!A$4:B$120,2,0),"0")</f>
        <v>0</v>
      </c>
      <c r="E78" s="7">
        <f t="shared" si="1"/>
        <v>0</v>
      </c>
      <c r="F78" s="7">
        <f t="shared" si="2"/>
        <v>0</v>
      </c>
    </row>
    <row r="79" spans="1:6" ht="14.25">
      <c r="A79" s="1" t="s">
        <v>137</v>
      </c>
      <c r="B79" s="13" t="s">
        <v>138</v>
      </c>
      <c r="C79">
        <v>0</v>
      </c>
      <c r="D79" s="15">
        <f>_xlfn.IFNA(VLOOKUP(A79,Imms!A$4:B$120,2,0),"0")</f>
        <v>0</v>
      </c>
      <c r="E79" s="7">
        <f t="shared" si="1"/>
        <v>0</v>
      </c>
      <c r="F79" s="7">
        <f t="shared" si="2"/>
        <v>0</v>
      </c>
    </row>
    <row r="80" spans="1:6" ht="14.25">
      <c r="A80" s="1" t="s">
        <v>139</v>
      </c>
      <c r="B80" s="13" t="s">
        <v>140</v>
      </c>
      <c r="C80">
        <v>0</v>
      </c>
      <c r="D80" s="15">
        <f>_xlfn.IFNA(VLOOKUP(A80,Imms!A$4:B$120,2,0),"0")</f>
        <v>0</v>
      </c>
      <c r="E80" s="7">
        <f t="shared" si="1"/>
        <v>0</v>
      </c>
      <c r="F80" s="7">
        <f t="shared" si="2"/>
        <v>0</v>
      </c>
    </row>
    <row r="81" spans="1:6" ht="14.25">
      <c r="A81" s="1" t="s">
        <v>141</v>
      </c>
      <c r="B81" s="13" t="s">
        <v>142</v>
      </c>
      <c r="C81">
        <v>0</v>
      </c>
      <c r="D81" s="15">
        <f>_xlfn.IFNA(VLOOKUP(A81,Imms!A$4:B$120,2,0),"0")</f>
        <v>0</v>
      </c>
      <c r="E81" s="7">
        <f t="shared" si="1"/>
        <v>0</v>
      </c>
      <c r="F81" s="7">
        <f t="shared" si="2"/>
        <v>0</v>
      </c>
    </row>
    <row r="82" spans="1:6" ht="14.25">
      <c r="A82" s="1" t="s">
        <v>143</v>
      </c>
      <c r="B82" s="13" t="s">
        <v>144</v>
      </c>
      <c r="C82">
        <v>0</v>
      </c>
      <c r="D82" s="15">
        <f>_xlfn.IFNA(VLOOKUP(A82,Imms!A$4:B$120,2,0),"0")</f>
        <v>0</v>
      </c>
      <c r="E82" s="7">
        <f t="shared" si="1"/>
        <v>0</v>
      </c>
      <c r="F82" s="7">
        <f t="shared" si="2"/>
        <v>0</v>
      </c>
    </row>
    <row r="83" spans="1:6" ht="14.25">
      <c r="A83" s="1" t="s">
        <v>145</v>
      </c>
      <c r="B83" s="13" t="s">
        <v>146</v>
      </c>
      <c r="C83">
        <v>0</v>
      </c>
      <c r="D83" s="15">
        <f>_xlfn.IFNA(VLOOKUP(A83,Imms!A$4:B$120,2,0),"0")</f>
        <v>0</v>
      </c>
      <c r="E83" s="7">
        <f t="shared" si="1"/>
        <v>0</v>
      </c>
      <c r="F83" s="7">
        <f t="shared" si="2"/>
        <v>0</v>
      </c>
    </row>
    <row r="84" spans="1:6" ht="14.25">
      <c r="A84" s="1" t="s">
        <v>147</v>
      </c>
      <c r="B84" s="13" t="s">
        <v>148</v>
      </c>
      <c r="C84">
        <v>0</v>
      </c>
      <c r="D84" s="15">
        <f>_xlfn.IFNA(VLOOKUP(A84,Imms!A$4:B$120,2,0),"0")</f>
        <v>0</v>
      </c>
      <c r="E84" s="7">
        <f t="shared" si="1"/>
        <v>0</v>
      </c>
      <c r="F84" s="7">
        <f t="shared" si="2"/>
        <v>0</v>
      </c>
    </row>
    <row r="85" spans="1:6" ht="14.25">
      <c r="A85" s="1" t="s">
        <v>149</v>
      </c>
      <c r="B85" s="13" t="s">
        <v>150</v>
      </c>
      <c r="C85">
        <v>0</v>
      </c>
      <c r="D85" s="15">
        <f>_xlfn.IFNA(VLOOKUP(A85,Imms!A$4:B$120,2,0),"0")</f>
        <v>0</v>
      </c>
      <c r="E85" s="7">
        <f t="shared" si="1"/>
        <v>0</v>
      </c>
      <c r="F85" s="7">
        <f t="shared" si="2"/>
        <v>0</v>
      </c>
    </row>
    <row r="86" spans="1:6" ht="14.25">
      <c r="A86" s="1" t="s">
        <v>151</v>
      </c>
      <c r="B86" s="13" t="s">
        <v>152</v>
      </c>
      <c r="C86">
        <v>0</v>
      </c>
      <c r="D86" s="15">
        <f>_xlfn.IFNA(VLOOKUP(A86,Imms!A$4:B$120,2,0),"0")</f>
        <v>0</v>
      </c>
      <c r="E86" s="7">
        <f t="shared" si="1"/>
        <v>0</v>
      </c>
      <c r="F86" s="7">
        <f t="shared" si="2"/>
        <v>0</v>
      </c>
    </row>
    <row r="87" spans="1:6" ht="14.25">
      <c r="A87" s="1" t="s">
        <v>153</v>
      </c>
      <c r="B87" s="13" t="s">
        <v>154</v>
      </c>
      <c r="C87">
        <v>0</v>
      </c>
      <c r="D87" s="15">
        <f>_xlfn.IFNA(VLOOKUP(A87,Imms!A$4:B$120,2,0),"0")</f>
        <v>0</v>
      </c>
      <c r="E87" s="7">
        <f t="shared" si="1"/>
        <v>0</v>
      </c>
      <c r="F87" s="7">
        <f t="shared" si="2"/>
        <v>0</v>
      </c>
    </row>
    <row r="88" spans="1:6" ht="14.25">
      <c r="A88" s="1" t="s">
        <v>155</v>
      </c>
      <c r="B88" s="13" t="s">
        <v>156</v>
      </c>
      <c r="C88">
        <v>0</v>
      </c>
      <c r="D88" s="15">
        <f>_xlfn.IFNA(VLOOKUP(A88,Imms!A$4:B$120,2,0),"0")</f>
        <v>0</v>
      </c>
      <c r="E88" s="7">
        <f t="shared" si="1"/>
        <v>0</v>
      </c>
      <c r="F88" s="7">
        <f t="shared" si="2"/>
        <v>0</v>
      </c>
    </row>
    <row r="89" spans="1:6" ht="14.25">
      <c r="A89" s="1" t="s">
        <v>157</v>
      </c>
      <c r="B89" s="13" t="s">
        <v>158</v>
      </c>
      <c r="C89">
        <v>0</v>
      </c>
      <c r="D89" s="15">
        <f>_xlfn.IFNA(VLOOKUP(A89,Imms!A$4:B$120,2,0),"0")</f>
        <v>0</v>
      </c>
      <c r="E89" s="7">
        <f t="shared" si="1"/>
        <v>0</v>
      </c>
      <c r="F89" s="7">
        <f t="shared" si="2"/>
        <v>0</v>
      </c>
    </row>
    <row r="90" spans="1:6" ht="14.25">
      <c r="A90" s="1" t="s">
        <v>159</v>
      </c>
      <c r="B90" s="13" t="s">
        <v>160</v>
      </c>
      <c r="C90">
        <v>0</v>
      </c>
      <c r="D90" s="15">
        <f>_xlfn.IFNA(VLOOKUP(A90,Imms!A$4:B$120,2,0),"0")</f>
        <v>0</v>
      </c>
      <c r="E90" s="7">
        <f t="shared" si="1"/>
        <v>0</v>
      </c>
      <c r="F90" s="7">
        <f t="shared" si="2"/>
        <v>0</v>
      </c>
    </row>
    <row r="91" spans="1:6" ht="14.25">
      <c r="A91" s="1" t="s">
        <v>161</v>
      </c>
      <c r="B91" s="13" t="s">
        <v>162</v>
      </c>
      <c r="C91">
        <v>0</v>
      </c>
      <c r="D91" s="15">
        <f>_xlfn.IFNA(VLOOKUP(A91,Imms!A$4:B$120,2,0),"0")</f>
        <v>0</v>
      </c>
      <c r="E91" s="7">
        <f t="shared" si="1"/>
        <v>0</v>
      </c>
      <c r="F91" s="7">
        <f t="shared" si="2"/>
        <v>0</v>
      </c>
    </row>
    <row r="92" spans="1:6" ht="14.25">
      <c r="A92" s="1" t="s">
        <v>163</v>
      </c>
      <c r="B92" s="13" t="s">
        <v>164</v>
      </c>
      <c r="C92">
        <v>0</v>
      </c>
      <c r="D92" s="15">
        <f>_xlfn.IFNA(VLOOKUP(A92,Imms!A$4:B$120,2,0),"0")</f>
        <v>0</v>
      </c>
      <c r="E92" s="7">
        <f t="shared" si="1"/>
        <v>0</v>
      </c>
      <c r="F92" s="7">
        <f t="shared" si="2"/>
        <v>0</v>
      </c>
    </row>
    <row r="93" spans="1:6" ht="14.25">
      <c r="A93" s="1" t="s">
        <v>165</v>
      </c>
      <c r="B93" s="13" t="s">
        <v>166</v>
      </c>
      <c r="C93">
        <v>0</v>
      </c>
      <c r="D93" s="15">
        <f>_xlfn.IFNA(VLOOKUP(A93,Imms!A$4:B$120,2,0),"0")</f>
        <v>0</v>
      </c>
      <c r="E93" s="7">
        <f t="shared" si="1"/>
        <v>0</v>
      </c>
      <c r="F93" s="7">
        <f t="shared" si="2"/>
        <v>0</v>
      </c>
    </row>
    <row r="94" spans="1:6" ht="14.25">
      <c r="A94" s="1" t="s">
        <v>167</v>
      </c>
      <c r="B94" s="13" t="s">
        <v>168</v>
      </c>
      <c r="C94">
        <v>0</v>
      </c>
      <c r="D94" s="15">
        <f>_xlfn.IFNA(VLOOKUP(A94,Imms!A$4:B$120,2,0),"0")</f>
        <v>0</v>
      </c>
      <c r="E94" s="7">
        <f t="shared" si="1"/>
        <v>0</v>
      </c>
      <c r="F94" s="7">
        <f t="shared" si="2"/>
        <v>0</v>
      </c>
    </row>
    <row r="95" spans="1:6" ht="14.25">
      <c r="A95" s="1" t="s">
        <v>169</v>
      </c>
      <c r="B95" s="13" t="s">
        <v>170</v>
      </c>
      <c r="C95">
        <v>3</v>
      </c>
      <c r="D95" s="15">
        <f>_xlfn.IFNA(VLOOKUP(A95,Imms!A$4:B$120,2,0),"0")</f>
        <v>0</v>
      </c>
      <c r="E95" s="7">
        <f t="shared" si="1"/>
        <v>0</v>
      </c>
      <c r="F95" s="7">
        <f t="shared" si="2"/>
        <v>0</v>
      </c>
    </row>
    <row r="96" spans="1:6" ht="14.25">
      <c r="A96" s="1" t="s">
        <v>171</v>
      </c>
      <c r="B96" s="13" t="s">
        <v>172</v>
      </c>
      <c r="C96">
        <v>5</v>
      </c>
      <c r="D96" s="15">
        <f>_xlfn.IFNA(VLOOKUP(A96,Imms!A$4:B$120,2,0),"0")</f>
        <v>0</v>
      </c>
      <c r="E96" s="7">
        <f t="shared" si="1"/>
        <v>0</v>
      </c>
      <c r="F96" s="7">
        <f t="shared" si="2"/>
        <v>0</v>
      </c>
    </row>
    <row r="97" spans="1:6" ht="14.25">
      <c r="A97" s="1" t="s">
        <v>173</v>
      </c>
      <c r="B97" s="13" t="s">
        <v>174</v>
      </c>
      <c r="C97">
        <v>4</v>
      </c>
      <c r="D97" s="15">
        <f>_xlfn.IFNA(VLOOKUP(A97,Imms!A$4:B$120,2,0),"0")</f>
        <v>0</v>
      </c>
      <c r="E97" s="7">
        <f t="shared" si="1"/>
        <v>0</v>
      </c>
      <c r="F97" s="7">
        <f t="shared" si="2"/>
        <v>0</v>
      </c>
    </row>
    <row r="98" spans="1:6" ht="14.25">
      <c r="A98" s="1" t="s">
        <v>175</v>
      </c>
      <c r="B98" s="13" t="s">
        <v>176</v>
      </c>
      <c r="C98">
        <v>2</v>
      </c>
      <c r="D98" s="15">
        <f>_xlfn.IFNA(VLOOKUP(A98,Imms!A$4:B$120,2,0),"0")</f>
        <v>0</v>
      </c>
      <c r="E98" s="7">
        <f t="shared" si="1"/>
        <v>0</v>
      </c>
      <c r="F98" s="7">
        <f t="shared" si="2"/>
        <v>0</v>
      </c>
    </row>
    <row r="99" spans="1:6" ht="14.25">
      <c r="A99" s="1" t="s">
        <v>177</v>
      </c>
      <c r="B99" s="13" t="s">
        <v>178</v>
      </c>
      <c r="C99">
        <v>2</v>
      </c>
      <c r="D99" s="15">
        <f>_xlfn.IFNA(VLOOKUP(A99,Imms!A$4:B$120,2,0),"0")</f>
        <v>0</v>
      </c>
      <c r="E99" s="7">
        <f t="shared" si="1"/>
        <v>0</v>
      </c>
      <c r="F99" s="7">
        <f t="shared" si="2"/>
        <v>0</v>
      </c>
    </row>
    <row r="100" spans="1:6" ht="14.25">
      <c r="A100" s="1" t="s">
        <v>179</v>
      </c>
      <c r="B100" s="13" t="s">
        <v>180</v>
      </c>
      <c r="C100">
        <v>1</v>
      </c>
      <c r="D100" s="15">
        <f>_xlfn.IFNA(VLOOKUP(A100,Imms!A$4:B$120,2,0),"0")</f>
        <v>0</v>
      </c>
      <c r="E100" s="7">
        <f t="shared" si="1"/>
        <v>0</v>
      </c>
      <c r="F100" s="7">
        <f t="shared" si="2"/>
        <v>0</v>
      </c>
    </row>
    <row r="101" spans="1:6" ht="14.25">
      <c r="A101" s="1" t="s">
        <v>181</v>
      </c>
      <c r="B101" s="13" t="s">
        <v>182</v>
      </c>
      <c r="C101">
        <v>0</v>
      </c>
      <c r="D101" s="15">
        <f>_xlfn.IFNA(VLOOKUP(A101,Imms!A$4:B$120,2,0),"0")</f>
        <v>0</v>
      </c>
      <c r="E101" s="7">
        <f t="shared" si="1"/>
        <v>0</v>
      </c>
      <c r="F101" s="7">
        <f t="shared" si="2"/>
        <v>0</v>
      </c>
    </row>
    <row r="102" spans="1:6" ht="14.25">
      <c r="A102" s="1" t="s">
        <v>183</v>
      </c>
      <c r="B102" s="13" t="s">
        <v>184</v>
      </c>
      <c r="C102">
        <v>0</v>
      </c>
      <c r="D102" s="15">
        <f>_xlfn.IFNA(VLOOKUP(A102,Imms!A$4:B$120,2,0),"0")</f>
        <v>0</v>
      </c>
      <c r="E102" s="7">
        <f t="shared" si="1"/>
        <v>0</v>
      </c>
      <c r="F102" s="7">
        <f t="shared" si="2"/>
        <v>0</v>
      </c>
    </row>
    <row r="103" spans="1:6" ht="14.25">
      <c r="A103" s="1" t="s">
        <v>185</v>
      </c>
      <c r="B103" s="13" t="s">
        <v>186</v>
      </c>
      <c r="C103">
        <v>0</v>
      </c>
      <c r="D103" s="15">
        <f>_xlfn.IFNA(VLOOKUP(A103,Imms!A$4:B$120,2,0),"0")</f>
        <v>0</v>
      </c>
      <c r="E103" s="7">
        <f t="shared" si="1"/>
        <v>0</v>
      </c>
      <c r="F103" s="7">
        <f t="shared" si="2"/>
        <v>0</v>
      </c>
    </row>
    <row r="104" spans="1:6" ht="14.25">
      <c r="A104" s="1" t="s">
        <v>187</v>
      </c>
      <c r="B104" s="13" t="s">
        <v>188</v>
      </c>
      <c r="C104">
        <v>0</v>
      </c>
      <c r="D104" s="15">
        <f>_xlfn.IFNA(VLOOKUP(A104,Imms!A$4:B$120,2,0),"0")</f>
        <v>0</v>
      </c>
      <c r="E104" s="7">
        <f t="shared" si="1"/>
        <v>0</v>
      </c>
      <c r="F104" s="7">
        <f t="shared" si="2"/>
        <v>0</v>
      </c>
    </row>
    <row r="105" spans="1:6" ht="14.25">
      <c r="A105" s="1" t="s">
        <v>189</v>
      </c>
      <c r="B105" s="13" t="s">
        <v>190</v>
      </c>
      <c r="C105">
        <v>2</v>
      </c>
      <c r="D105" s="15">
        <f>_xlfn.IFNA(VLOOKUP(A105,Imms!A$4:B$120,2,0),"0")</f>
        <v>0</v>
      </c>
      <c r="E105" s="7">
        <f t="shared" si="1"/>
        <v>0</v>
      </c>
      <c r="F105" s="7">
        <f t="shared" si="2"/>
        <v>0</v>
      </c>
    </row>
    <row r="106" spans="1:6" ht="14.25">
      <c r="A106" s="1" t="s">
        <v>191</v>
      </c>
      <c r="B106" s="13" t="s">
        <v>192</v>
      </c>
      <c r="C106">
        <v>1</v>
      </c>
      <c r="D106" s="15">
        <f>_xlfn.IFNA(VLOOKUP(A106,Imms!A$4:B$120,2,0),"0")</f>
        <v>0</v>
      </c>
      <c r="E106" s="7">
        <f t="shared" si="1"/>
        <v>0</v>
      </c>
      <c r="F106" s="7">
        <f t="shared" si="2"/>
        <v>0</v>
      </c>
    </row>
    <row r="107" spans="1:6" ht="14.25">
      <c r="A107" s="1" t="s">
        <v>193</v>
      </c>
      <c r="B107" s="13" t="s">
        <v>194</v>
      </c>
      <c r="C107">
        <v>3</v>
      </c>
      <c r="D107" s="15">
        <f>_xlfn.IFNA(VLOOKUP(A107,Imms!A$4:B$120,2,0),"0")</f>
        <v>0</v>
      </c>
      <c r="E107" s="7">
        <f t="shared" si="1"/>
        <v>0</v>
      </c>
      <c r="F107" s="7">
        <f t="shared" si="2"/>
        <v>0</v>
      </c>
    </row>
    <row r="108" spans="1:6" ht="14.25">
      <c r="A108" s="1" t="s">
        <v>195</v>
      </c>
      <c r="B108" s="13" t="s">
        <v>196</v>
      </c>
      <c r="C108">
        <v>0</v>
      </c>
      <c r="D108" s="15">
        <f>_xlfn.IFNA(VLOOKUP(A108,Imms!A$4:B$120,2,0),"0")</f>
        <v>0</v>
      </c>
      <c r="E108" s="7">
        <f t="shared" si="1"/>
        <v>0</v>
      </c>
      <c r="F108" s="7">
        <f t="shared" si="2"/>
        <v>0</v>
      </c>
    </row>
    <row r="109" spans="1:6" ht="14.25">
      <c r="A109" s="1" t="s">
        <v>197</v>
      </c>
      <c r="B109" s="13" t="s">
        <v>198</v>
      </c>
      <c r="C109">
        <v>0</v>
      </c>
      <c r="D109" s="15">
        <f>_xlfn.IFNA(VLOOKUP(A109,Imms!A$4:B$120,2,0),"0")</f>
        <v>0</v>
      </c>
      <c r="E109" s="7">
        <f t="shared" si="1"/>
        <v>0</v>
      </c>
      <c r="F109" s="7">
        <f t="shared" si="2"/>
        <v>0</v>
      </c>
    </row>
    <row r="110" spans="1:6" ht="14.25">
      <c r="A110" s="1" t="s">
        <v>199</v>
      </c>
      <c r="B110" s="13" t="s">
        <v>200</v>
      </c>
      <c r="C110">
        <v>1</v>
      </c>
      <c r="D110" s="15">
        <f>_xlfn.IFNA(VLOOKUP(A110,Imms!A$4:B$120,2,0),"0")</f>
        <v>0</v>
      </c>
      <c r="E110" s="7">
        <f t="shared" si="1"/>
        <v>0</v>
      </c>
      <c r="F110" s="7">
        <f t="shared" si="2"/>
        <v>0</v>
      </c>
    </row>
    <row r="111" spans="1:6" ht="14.25">
      <c r="A111" s="1" t="s">
        <v>201</v>
      </c>
      <c r="B111" s="13" t="s">
        <v>202</v>
      </c>
      <c r="C111">
        <v>2</v>
      </c>
      <c r="D111" s="15">
        <f>_xlfn.IFNA(VLOOKUP(A111,Imms!A$4:B$120,2,0),"0")</f>
        <v>0</v>
      </c>
      <c r="E111" s="7">
        <f t="shared" si="1"/>
        <v>0</v>
      </c>
      <c r="F111" s="7">
        <f t="shared" si="2"/>
        <v>0</v>
      </c>
    </row>
    <row r="112" spans="1:6" ht="14.25">
      <c r="A112" s="1" t="s">
        <v>203</v>
      </c>
      <c r="B112" s="13" t="s">
        <v>204</v>
      </c>
      <c r="C112">
        <v>0</v>
      </c>
      <c r="D112" s="15">
        <f>_xlfn.IFNA(VLOOKUP(A112,Imms!A$4:B$120,2,0),"0")</f>
        <v>0</v>
      </c>
      <c r="E112" s="7">
        <f t="shared" si="1"/>
        <v>0</v>
      </c>
      <c r="F112" s="7">
        <f t="shared" si="2"/>
        <v>0</v>
      </c>
    </row>
    <row r="113" spans="1:6" ht="14.25">
      <c r="A113" s="1" t="s">
        <v>205</v>
      </c>
      <c r="B113" s="13" t="s">
        <v>206</v>
      </c>
      <c r="C113">
        <v>0</v>
      </c>
      <c r="D113" s="15">
        <f>_xlfn.IFNA(VLOOKUP(A113,Imms!A$4:B$120,2,0),"0")</f>
        <v>0</v>
      </c>
      <c r="E113" s="7">
        <f t="shared" si="1"/>
        <v>0</v>
      </c>
      <c r="F113" s="7">
        <f t="shared" si="2"/>
        <v>0</v>
      </c>
    </row>
    <row r="114" spans="1:6" ht="14.25">
      <c r="A114" s="1" t="s">
        <v>207</v>
      </c>
      <c r="B114" s="13" t="s">
        <v>208</v>
      </c>
      <c r="C114">
        <v>1</v>
      </c>
      <c r="D114" s="15">
        <f>_xlfn.IFNA(VLOOKUP(A114,Imms!A$4:B$120,2,0),"0")</f>
        <v>0</v>
      </c>
      <c r="E114" s="7">
        <f t="shared" si="1"/>
        <v>0</v>
      </c>
      <c r="F114" s="7">
        <f t="shared" si="2"/>
        <v>0</v>
      </c>
    </row>
    <row r="115" spans="1:6" ht="14.25">
      <c r="A115" s="1" t="s">
        <v>209</v>
      </c>
      <c r="B115" s="13" t="s">
        <v>210</v>
      </c>
      <c r="C115">
        <v>3</v>
      </c>
      <c r="D115" s="15">
        <f>_xlfn.IFNA(VLOOKUP(A115,Imms!A$4:B$120,2,0),"0")</f>
        <v>0</v>
      </c>
      <c r="E115" s="7">
        <f t="shared" si="1"/>
        <v>0</v>
      </c>
      <c r="F115" s="7">
        <f t="shared" si="2"/>
        <v>0</v>
      </c>
    </row>
    <row r="116" spans="1:6" ht="14.25">
      <c r="A116" s="1" t="s">
        <v>211</v>
      </c>
      <c r="B116" s="13" t="s">
        <v>212</v>
      </c>
      <c r="C116">
        <v>3</v>
      </c>
      <c r="D116" s="15">
        <f>_xlfn.IFNA(VLOOKUP(A116,Imms!A$4:B$120,2,0),"0")</f>
        <v>0</v>
      </c>
      <c r="E116" s="7">
        <f t="shared" si="1"/>
        <v>0</v>
      </c>
      <c r="F116" s="7">
        <f t="shared" si="2"/>
        <v>0</v>
      </c>
    </row>
    <row r="117" spans="1:6" ht="14.25">
      <c r="A117" s="1" t="s">
        <v>213</v>
      </c>
      <c r="B117" s="13" t="s">
        <v>214</v>
      </c>
      <c r="C117">
        <v>4</v>
      </c>
      <c r="D117" s="15">
        <f>_xlfn.IFNA(VLOOKUP(A117,Imms!A$4:B$120,2,0),"0")</f>
        <v>0</v>
      </c>
      <c r="E117" s="7">
        <f t="shared" si="1"/>
        <v>0</v>
      </c>
      <c r="F117" s="7">
        <f t="shared" si="2"/>
        <v>0</v>
      </c>
    </row>
    <row r="118" spans="1:6" ht="14.25">
      <c r="A118" s="1" t="s">
        <v>215</v>
      </c>
      <c r="B118" s="13" t="s">
        <v>216</v>
      </c>
      <c r="C118">
        <v>0</v>
      </c>
      <c r="D118" s="15">
        <f>_xlfn.IFNA(VLOOKUP(A118,Imms!A$4:B$120,2,0),"0")</f>
        <v>0</v>
      </c>
      <c r="E118" s="7">
        <f t="shared" si="1"/>
        <v>0</v>
      </c>
      <c r="F118" s="7">
        <f t="shared" si="2"/>
        <v>0</v>
      </c>
    </row>
    <row r="119" spans="1:6" ht="14.25">
      <c r="A119" s="1" t="s">
        <v>217</v>
      </c>
      <c r="B119" s="13" t="s">
        <v>218</v>
      </c>
      <c r="C119">
        <v>0</v>
      </c>
      <c r="D119" s="15">
        <f>_xlfn.IFNA(VLOOKUP(A119,Imms!A$4:B$120,2,0),"0")</f>
        <v>0</v>
      </c>
      <c r="E119" s="7">
        <f t="shared" si="1"/>
        <v>0</v>
      </c>
      <c r="F119" s="7">
        <f t="shared" si="2"/>
        <v>0</v>
      </c>
    </row>
    <row r="120" spans="1:6" ht="14.25">
      <c r="A120" s="1" t="s">
        <v>219</v>
      </c>
      <c r="B120" s="13" t="s">
        <v>220</v>
      </c>
      <c r="C120">
        <v>0</v>
      </c>
      <c r="D120" s="15">
        <f>_xlfn.IFNA(VLOOKUP(A120,Imms!A$4:B$120,2,0),"0")</f>
        <v>0</v>
      </c>
      <c r="E120" s="7">
        <f t="shared" si="1"/>
        <v>0</v>
      </c>
      <c r="F120" s="7">
        <f t="shared" si="2"/>
        <v>0</v>
      </c>
    </row>
    <row r="121" spans="1:6" ht="14.25">
      <c r="A121" s="1" t="s">
        <v>221</v>
      </c>
      <c r="B121" s="13" t="s">
        <v>222</v>
      </c>
      <c r="C121">
        <v>0</v>
      </c>
      <c r="D121" s="15">
        <f>_xlfn.IFNA(VLOOKUP(A121,Imms!A$4:B$120,2,0),"0")</f>
        <v>0</v>
      </c>
      <c r="E121" s="7">
        <f t="shared" si="1"/>
        <v>0</v>
      </c>
      <c r="F121" s="7">
        <f t="shared" si="2"/>
        <v>0</v>
      </c>
    </row>
    <row r="122" spans="1:6" ht="14.25">
      <c r="A122" s="1" t="s">
        <v>223</v>
      </c>
      <c r="B122" s="13" t="s">
        <v>224</v>
      </c>
      <c r="C122">
        <v>0</v>
      </c>
      <c r="D122" s="15">
        <f>_xlfn.IFNA(VLOOKUP(A122,Imms!A$4:B$120,2,0),"0")</f>
        <v>0</v>
      </c>
      <c r="E122" s="7">
        <f t="shared" si="1"/>
        <v>0</v>
      </c>
      <c r="F122" s="7">
        <f t="shared" si="2"/>
        <v>0</v>
      </c>
    </row>
    <row r="123" spans="1:6" ht="14.25">
      <c r="A123" s="1" t="s">
        <v>225</v>
      </c>
      <c r="B123" s="13" t="s">
        <v>226</v>
      </c>
      <c r="C123">
        <v>0</v>
      </c>
      <c r="D123" s="15">
        <f>_xlfn.IFNA(VLOOKUP(A123,Imms!A$4:B$120,2,0),"0")</f>
        <v>0</v>
      </c>
      <c r="E123" s="7">
        <f t="shared" si="1"/>
        <v>0</v>
      </c>
      <c r="F123" s="7">
        <f t="shared" si="2"/>
        <v>0</v>
      </c>
    </row>
    <row r="124" spans="1:6" ht="14.25">
      <c r="A124" s="1" t="s">
        <v>227</v>
      </c>
      <c r="B124" s="13" t="s">
        <v>228</v>
      </c>
      <c r="C124">
        <v>0</v>
      </c>
      <c r="D124" s="15">
        <f>_xlfn.IFNA(VLOOKUP(A124,Imms!A$4:B$120,2,0),"0")</f>
        <v>0</v>
      </c>
      <c r="E124" s="7">
        <f t="shared" si="1"/>
        <v>0</v>
      </c>
      <c r="F124" s="7">
        <f t="shared" si="2"/>
        <v>0</v>
      </c>
    </row>
    <row r="125" spans="1:6" ht="14.25">
      <c r="A125" s="1" t="s">
        <v>229</v>
      </c>
      <c r="B125" s="13" t="s">
        <v>230</v>
      </c>
      <c r="C125">
        <v>0</v>
      </c>
      <c r="D125" s="15">
        <f>_xlfn.IFNA(VLOOKUP(A125,Imms!A$4:B$120,2,0),"0")</f>
        <v>0</v>
      </c>
      <c r="E125" s="7">
        <f t="shared" si="1"/>
        <v>0</v>
      </c>
      <c r="F125" s="7">
        <f t="shared" si="2"/>
        <v>0</v>
      </c>
    </row>
    <row r="126" spans="1:6" ht="14.25">
      <c r="A126" s="1" t="s">
        <v>231</v>
      </c>
      <c r="B126" s="13" t="s">
        <v>232</v>
      </c>
      <c r="C126">
        <v>0</v>
      </c>
      <c r="D126" s="15">
        <f>_xlfn.IFNA(VLOOKUP(A126,Imms!A$4:B$120,2,0),"0")</f>
        <v>0</v>
      </c>
      <c r="E126" s="7">
        <f t="shared" si="1"/>
        <v>0</v>
      </c>
      <c r="F126" s="7">
        <f t="shared" si="2"/>
        <v>0</v>
      </c>
    </row>
    <row r="127" spans="1:6" ht="14.25">
      <c r="A127" s="1" t="s">
        <v>233</v>
      </c>
      <c r="B127" s="13" t="s">
        <v>234</v>
      </c>
      <c r="C127">
        <v>0</v>
      </c>
      <c r="D127" s="15">
        <f>_xlfn.IFNA(VLOOKUP(A127,Imms!A$4:B$120,2,0),"0")</f>
        <v>0</v>
      </c>
      <c r="E127" s="7">
        <f t="shared" si="1"/>
        <v>0</v>
      </c>
      <c r="F127" s="7">
        <f t="shared" si="2"/>
        <v>0</v>
      </c>
    </row>
    <row r="128" spans="1:6" ht="14.25">
      <c r="A128" s="1" t="s">
        <v>235</v>
      </c>
      <c r="B128" s="13" t="s">
        <v>236</v>
      </c>
      <c r="C128">
        <v>0</v>
      </c>
      <c r="D128" s="15">
        <f>_xlfn.IFNA(VLOOKUP(A128,Imms!A$4:B$120,2,0),"0")</f>
        <v>0</v>
      </c>
      <c r="E128" s="7">
        <f t="shared" si="1"/>
        <v>0</v>
      </c>
      <c r="F128" s="7">
        <f t="shared" si="2"/>
        <v>0</v>
      </c>
    </row>
    <row r="129" spans="1:6" ht="14.25">
      <c r="A129" s="1" t="s">
        <v>237</v>
      </c>
      <c r="B129" s="13" t="s">
        <v>238</v>
      </c>
      <c r="C129">
        <v>0</v>
      </c>
      <c r="D129" s="15">
        <f>_xlfn.IFNA(VLOOKUP(A129,Imms!A$4:B$120,2,0),"0")</f>
        <v>0</v>
      </c>
      <c r="E129" s="7">
        <f t="shared" si="1"/>
        <v>0</v>
      </c>
      <c r="F129" s="7">
        <f t="shared" si="2"/>
        <v>0</v>
      </c>
    </row>
    <row r="130" spans="1:6" ht="14.25">
      <c r="A130" s="1" t="s">
        <v>239</v>
      </c>
      <c r="B130" s="13" t="s">
        <v>240</v>
      </c>
      <c r="C130">
        <v>0</v>
      </c>
      <c r="D130" s="15">
        <f>_xlfn.IFNA(VLOOKUP(A130,Imms!A$4:B$120,2,0),"0")</f>
        <v>0</v>
      </c>
      <c r="E130" s="7">
        <f t="shared" si="1"/>
        <v>0</v>
      </c>
      <c r="F130" s="7">
        <f t="shared" si="2"/>
        <v>0</v>
      </c>
    </row>
    <row r="131" spans="1:6" ht="14.25">
      <c r="A131" s="1" t="s">
        <v>241</v>
      </c>
      <c r="B131" s="13" t="s">
        <v>242</v>
      </c>
      <c r="C131">
        <v>0</v>
      </c>
      <c r="D131" s="15">
        <f>_xlfn.IFNA(VLOOKUP(A131,Imms!A$4:B$120,2,0),"0")</f>
        <v>0</v>
      </c>
      <c r="E131" s="7">
        <f t="shared" si="1"/>
        <v>0</v>
      </c>
      <c r="F131" s="7">
        <f t="shared" si="2"/>
        <v>0</v>
      </c>
    </row>
    <row r="132" spans="1:6" ht="14.25">
      <c r="A132" s="1" t="s">
        <v>243</v>
      </c>
      <c r="B132" s="13" t="s">
        <v>244</v>
      </c>
      <c r="C132">
        <v>0</v>
      </c>
      <c r="D132" s="15">
        <f>_xlfn.IFNA(VLOOKUP(A132,Imms!A$4:B$120,2,0),"0")</f>
        <v>0</v>
      </c>
      <c r="E132" s="7">
        <f t="shared" si="1"/>
        <v>0</v>
      </c>
      <c r="F132" s="7">
        <f t="shared" si="2"/>
        <v>0</v>
      </c>
    </row>
    <row r="133" spans="1:6" ht="14.25">
      <c r="A133" s="1" t="s">
        <v>245</v>
      </c>
      <c r="B133" s="13" t="s">
        <v>246</v>
      </c>
      <c r="C133">
        <v>0</v>
      </c>
      <c r="D133" s="15">
        <f>_xlfn.IFNA(VLOOKUP(A133,Imms!A$4:B$120,2,0),"0")</f>
        <v>0</v>
      </c>
      <c r="E133" s="7">
        <f t="shared" si="1"/>
        <v>0</v>
      </c>
      <c r="F133" s="7">
        <f t="shared" si="2"/>
        <v>0</v>
      </c>
    </row>
    <row r="134" spans="1:6" ht="14.25">
      <c r="A134" s="1" t="s">
        <v>247</v>
      </c>
      <c r="B134" s="13" t="s">
        <v>248</v>
      </c>
      <c r="C134">
        <v>0</v>
      </c>
      <c r="D134" s="15">
        <f>_xlfn.IFNA(VLOOKUP(A134,Imms!A$4:B$120,2,0),"0")</f>
        <v>0</v>
      </c>
      <c r="E134" s="7">
        <f t="shared" si="1"/>
        <v>0</v>
      </c>
      <c r="F134" s="7">
        <f t="shared" si="2"/>
        <v>0</v>
      </c>
    </row>
    <row r="135" spans="1:6" ht="14.25">
      <c r="A135" s="1" t="s">
        <v>249</v>
      </c>
      <c r="B135" s="13" t="s">
        <v>250</v>
      </c>
      <c r="C135">
        <v>0</v>
      </c>
      <c r="D135" s="15">
        <f>_xlfn.IFNA(VLOOKUP(A135,Imms!A$4:B$120,2,0),"0")</f>
        <v>0</v>
      </c>
      <c r="E135" s="7">
        <f t="shared" si="1"/>
        <v>0</v>
      </c>
      <c r="F135" s="7">
        <f t="shared" si="2"/>
        <v>0</v>
      </c>
    </row>
    <row r="136" spans="1:6" ht="14.25">
      <c r="A136" s="1" t="s">
        <v>251</v>
      </c>
      <c r="B136" s="13" t="s">
        <v>252</v>
      </c>
      <c r="C136">
        <v>0</v>
      </c>
      <c r="D136" s="15">
        <f>_xlfn.IFNA(VLOOKUP(A136,Imms!A$4:B$120,2,0),"0")</f>
        <v>0</v>
      </c>
      <c r="E136" s="7">
        <f t="shared" si="1"/>
        <v>0</v>
      </c>
      <c r="F136" s="7">
        <f t="shared" si="2"/>
        <v>0</v>
      </c>
    </row>
    <row r="137" spans="1:6" ht="14.25">
      <c r="A137" s="1" t="s">
        <v>253</v>
      </c>
      <c r="B137" s="13" t="s">
        <v>254</v>
      </c>
      <c r="C137">
        <v>0</v>
      </c>
      <c r="D137" s="15">
        <f>_xlfn.IFNA(VLOOKUP(A137,Imms!A$4:B$120,2,0),"0")</f>
        <v>0</v>
      </c>
      <c r="E137" s="7">
        <f t="shared" si="1"/>
        <v>0</v>
      </c>
      <c r="F137" s="7">
        <f t="shared" si="2"/>
        <v>0</v>
      </c>
    </row>
    <row r="138" spans="1:6" ht="14.25">
      <c r="A138" s="1" t="s">
        <v>255</v>
      </c>
      <c r="B138" s="13" t="s">
        <v>256</v>
      </c>
      <c r="C138">
        <v>0</v>
      </c>
      <c r="D138" s="15">
        <f>_xlfn.IFNA(VLOOKUP(A138,Imms!A$4:B$120,2,0),"0")</f>
        <v>0</v>
      </c>
      <c r="E138" s="7">
        <f t="shared" si="1"/>
        <v>0</v>
      </c>
      <c r="F138" s="7">
        <f t="shared" si="2"/>
        <v>0</v>
      </c>
    </row>
    <row r="139" spans="1:6" ht="14.25">
      <c r="A139" s="1" t="s">
        <v>257</v>
      </c>
      <c r="B139" s="13" t="s">
        <v>258</v>
      </c>
      <c r="C139">
        <v>0</v>
      </c>
      <c r="D139" s="15">
        <f>_xlfn.IFNA(VLOOKUP(A139,Imms!A$4:B$120,2,0),"0")</f>
        <v>0</v>
      </c>
      <c r="E139" s="7">
        <f t="shared" si="1"/>
        <v>0</v>
      </c>
      <c r="F139" s="7">
        <f t="shared" si="2"/>
        <v>0</v>
      </c>
    </row>
    <row r="140" spans="1:6" ht="14.25">
      <c r="A140" s="1" t="s">
        <v>259</v>
      </c>
      <c r="B140" s="13" t="s">
        <v>260</v>
      </c>
      <c r="C140">
        <v>1</v>
      </c>
      <c r="D140" s="15">
        <f>_xlfn.IFNA(VLOOKUP(A140,Imms!A$4:B$120,2,0),"0")</f>
        <v>0</v>
      </c>
      <c r="E140" s="7">
        <f t="shared" si="1"/>
        <v>0</v>
      </c>
      <c r="F140" s="7">
        <f t="shared" si="2"/>
        <v>0</v>
      </c>
    </row>
    <row r="141" spans="1:6" ht="14.25">
      <c r="A141" s="1" t="s">
        <v>261</v>
      </c>
      <c r="B141" s="13" t="s">
        <v>262</v>
      </c>
      <c r="C141">
        <v>0</v>
      </c>
      <c r="D141" s="15">
        <f>_xlfn.IFNA(VLOOKUP(A141,Imms!A$4:B$120,2,0),"0")</f>
        <v>0</v>
      </c>
      <c r="E141" s="7">
        <f t="shared" si="1"/>
        <v>0</v>
      </c>
      <c r="F141" s="7">
        <f t="shared" si="2"/>
        <v>0</v>
      </c>
    </row>
    <row r="142" spans="1:6" ht="14.25">
      <c r="A142" s="1" t="s">
        <v>263</v>
      </c>
      <c r="B142" s="13" t="s">
        <v>264</v>
      </c>
      <c r="C142">
        <v>0</v>
      </c>
      <c r="D142" s="15">
        <f>_xlfn.IFNA(VLOOKUP(A142,Imms!A$4:B$120,2,0),"0")</f>
        <v>0</v>
      </c>
      <c r="E142" s="7">
        <f t="shared" si="1"/>
        <v>0</v>
      </c>
      <c r="F142" s="7">
        <f t="shared" si="2"/>
        <v>0</v>
      </c>
    </row>
  </sheetData>
  <sheetProtection selectLockedCells="1" selectUnlockedCells="1"/>
  <mergeCells count="3">
    <mergeCell ref="A4:H4"/>
    <mergeCell ref="A18:F18"/>
    <mergeCell ref="A26:F26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="110" zoomScaleNormal="110" workbookViewId="0" topLeftCell="A1">
      <selection activeCell="A4" sqref="A4"/>
    </sheetView>
  </sheetViews>
  <sheetFormatPr defaultColWidth="10.28125" defaultRowHeight="12.75"/>
  <cols>
    <col min="1" max="1" width="14.421875" style="1" customWidth="1"/>
    <col min="2" max="2" width="11.57421875" style="0" customWidth="1"/>
    <col min="3" max="3" width="35.140625" style="0" customWidth="1"/>
    <col min="4" max="16384" width="11.57421875" style="0" customWidth="1"/>
  </cols>
  <sheetData>
    <row r="1" spans="1:5" ht="14.25">
      <c r="A1" s="17" t="s">
        <v>265</v>
      </c>
      <c r="C1" s="18"/>
      <c r="D1" s="19"/>
      <c r="E1" s="20"/>
    </row>
    <row r="2" spans="1:5" ht="14.25">
      <c r="A2" s="21"/>
      <c r="B2" s="20"/>
      <c r="C2" s="18"/>
      <c r="D2" s="19"/>
      <c r="E2" s="20"/>
    </row>
    <row r="3" spans="1:5" ht="14.25">
      <c r="A3" s="21" t="s">
        <v>266</v>
      </c>
      <c r="B3" s="20" t="s">
        <v>267</v>
      </c>
      <c r="C3" s="18"/>
      <c r="D3" s="19"/>
      <c r="E3" s="20"/>
    </row>
    <row r="4" ht="14.25">
      <c r="A4" s="1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2019-06-24T19:49:51Z</dcterms:created>
  <dcterms:modified xsi:type="dcterms:W3CDTF">2019-12-15T21:20:34Z</dcterms:modified>
  <cp:category/>
  <cp:version/>
  <cp:contentType/>
  <cp:contentStatus/>
  <cp:revision>24</cp:revision>
</cp:coreProperties>
</file>