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10" windowWidth="26835" windowHeight="13170" tabRatio="805"/>
  </bookViews>
  <sheets>
    <sheet name="NLRP Rents" sheetId="16" r:id="rId1"/>
    <sheet name="Lists" sheetId="14" state="hidden" r:id="rId2"/>
  </sheets>
  <externalReferences>
    <externalReference r:id="rId3"/>
  </externalReferences>
  <definedNames>
    <definedName name="DevTypes">[1]Controls!$A$65:$A$70</definedName>
  </definedNames>
  <calcPr calcId="125725" concurrentCalc="0"/>
</workbook>
</file>

<file path=xl/calcChain.xml><?xml version="1.0" encoding="utf-8"?>
<calcChain xmlns="http://schemas.openxmlformats.org/spreadsheetml/2006/main">
  <c r="D5" i="16"/>
  <c r="S27"/>
  <c r="S26"/>
  <c r="V26"/>
  <c r="W26"/>
  <c r="H14"/>
  <c r="S24"/>
  <c r="V24"/>
  <c r="W24"/>
  <c r="G14"/>
  <c r="U26"/>
  <c r="H13"/>
  <c r="U24"/>
  <c r="G13"/>
  <c r="T26"/>
  <c r="H12"/>
  <c r="T24"/>
  <c r="G12"/>
  <c r="R26"/>
  <c r="H11"/>
  <c r="R24"/>
  <c r="G11"/>
  <c r="Q26"/>
  <c r="H10"/>
  <c r="P24"/>
  <c r="Q24"/>
  <c r="G10"/>
  <c r="P26"/>
  <c r="H9"/>
  <c r="G9"/>
  <c r="N26"/>
  <c r="F14"/>
  <c r="S25"/>
  <c r="U25"/>
  <c r="V25"/>
  <c r="N25"/>
  <c r="N24"/>
  <c r="E14"/>
  <c r="S23"/>
  <c r="U23"/>
  <c r="V23"/>
  <c r="N23"/>
  <c r="S22"/>
  <c r="U22"/>
  <c r="V22"/>
  <c r="N22"/>
  <c r="S21"/>
  <c r="U21"/>
  <c r="V21"/>
  <c r="N21"/>
  <c r="M26"/>
  <c r="F13"/>
  <c r="M25"/>
  <c r="M24"/>
  <c r="E13"/>
  <c r="M23"/>
  <c r="M22"/>
  <c r="M21"/>
  <c r="L26"/>
  <c r="F12"/>
  <c r="T25"/>
  <c r="L25"/>
  <c r="L24"/>
  <c r="E12"/>
  <c r="T23"/>
  <c r="L23"/>
  <c r="T22"/>
  <c r="L22"/>
  <c r="T21"/>
  <c r="L21"/>
  <c r="K26"/>
  <c r="F11"/>
  <c r="R25"/>
  <c r="K25"/>
  <c r="K24"/>
  <c r="E11"/>
  <c r="R23"/>
  <c r="K23"/>
  <c r="R22"/>
  <c r="K22"/>
  <c r="R21"/>
  <c r="K21"/>
  <c r="J26"/>
  <c r="F10"/>
  <c r="P25"/>
  <c r="Q25"/>
  <c r="J25"/>
  <c r="J24"/>
  <c r="E10"/>
  <c r="P23"/>
  <c r="Q23"/>
  <c r="J23"/>
  <c r="P22"/>
  <c r="Q22"/>
  <c r="J22"/>
  <c r="P21"/>
  <c r="Q21"/>
  <c r="J21"/>
  <c r="I26"/>
  <c r="F9"/>
  <c r="I25"/>
  <c r="I24"/>
  <c r="E9"/>
  <c r="I23"/>
  <c r="I22"/>
  <c r="I21"/>
  <c r="U27"/>
  <c r="V27"/>
  <c r="N27"/>
  <c r="W21"/>
  <c r="W22"/>
  <c r="W23"/>
  <c r="W25"/>
  <c r="W27"/>
  <c r="T27"/>
  <c r="P27"/>
  <c r="Q27"/>
  <c r="R27"/>
  <c r="M27"/>
  <c r="L27"/>
  <c r="K27"/>
  <c r="J27"/>
  <c r="I27"/>
</calcChain>
</file>

<file path=xl/sharedStrings.xml><?xml version="1.0" encoding="utf-8"?>
<sst xmlns="http://schemas.openxmlformats.org/spreadsheetml/2006/main" count="140" uniqueCount="84">
  <si>
    <t>0BR</t>
  </si>
  <si>
    <t>1BR</t>
  </si>
  <si>
    <t>2BR</t>
  </si>
  <si>
    <t>3BR</t>
  </si>
  <si>
    <t>4BR</t>
  </si>
  <si>
    <t>Select</t>
  </si>
  <si>
    <t>Parish</t>
  </si>
  <si>
    <t>1 Person</t>
  </si>
  <si>
    <t>2 Person</t>
  </si>
  <si>
    <t>3 Person</t>
  </si>
  <si>
    <t>4 Person</t>
  </si>
  <si>
    <t>5 Person</t>
  </si>
  <si>
    <t>6 Person</t>
  </si>
  <si>
    <t>7 Person</t>
  </si>
  <si>
    <t>8 Person</t>
  </si>
  <si>
    <t>Allen</t>
  </si>
  <si>
    <t>Avoyelles</t>
  </si>
  <si>
    <t>Beauregard</t>
  </si>
  <si>
    <t>Bienville</t>
  </si>
  <si>
    <t>Bossier</t>
  </si>
  <si>
    <t>Caddo</t>
  </si>
  <si>
    <t>Calcasieu</t>
  </si>
  <si>
    <t>Caldwell</t>
  </si>
  <si>
    <t>Catahoula</t>
  </si>
  <si>
    <t>Claiborne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</si>
  <si>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</si>
  <si>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</si>
  <si>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</si>
  <si>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</si>
  <si>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</si>
  <si>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</si>
  <si>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</si>
  <si>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</si>
  <si>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</si>
  <si>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 Davis</t>
  </si>
  <si>
    <t>LaSalle</t>
  </si>
  <si>
    <t>Lincoln</t>
  </si>
  <si>
    <t>Madison</t>
  </si>
  <si>
    <t>Morehouse</t>
  </si>
  <si>
    <t>Natchitoches</t>
  </si>
  <si>
    <t>Pointe Coupee</t>
  </si>
  <si>
    <t>Rapides</t>
  </si>
  <si>
    <t>Red River</t>
  </si>
  <si>
    <t>Richland</t>
  </si>
  <si>
    <t>Sabine</t>
  </si>
  <si>
    <t>St. Helena</t>
  </si>
  <si>
    <t>St. James</t>
  </si>
  <si>
    <t>St. Landry</t>
  </si>
  <si>
    <t>St. Martin</t>
  </si>
  <si>
    <t>Union</t>
  </si>
  <si>
    <t>Vernon</t>
  </si>
  <si>
    <t>Webster</t>
  </si>
  <si>
    <t>West Baton Rouge</t>
  </si>
  <si>
    <t>West Carroll</t>
  </si>
  <si>
    <t>West Feliciana</t>
  </si>
  <si>
    <t>Winn</t>
  </si>
  <si>
    <t>Ascension</t>
  </si>
  <si>
    <t>Acadia</t>
  </si>
  <si>
    <t>East Baton Rouge</t>
  </si>
  <si>
    <t>St. Tammany</t>
  </si>
  <si>
    <t>Lafayette</t>
  </si>
  <si>
    <t>Vermillion</t>
  </si>
  <si>
    <t>Livingston</t>
  </si>
  <si>
    <t>Washington</t>
  </si>
  <si>
    <t>Ouachita</t>
  </si>
  <si>
    <t>Tangipahoa</t>
  </si>
  <si>
    <t>50% 2017 AMI</t>
  </si>
  <si>
    <t>% of AMI</t>
  </si>
  <si>
    <t>PARISH</t>
  </si>
  <si>
    <t>1BR Units</t>
  </si>
  <si>
    <t>0BR Units</t>
  </si>
  <si>
    <t>2BR Units</t>
  </si>
  <si>
    <t>3BR Units</t>
  </si>
  <si>
    <t>4BR Units</t>
  </si>
  <si>
    <t>5BR Units</t>
  </si>
  <si>
    <t>Max Rents Based on Indicated Level of Affordability, Net of Utility Allowances</t>
  </si>
  <si>
    <t>Parish Selection</t>
  </si>
  <si>
    <t>Input Applicable Utility Allowance</t>
  </si>
  <si>
    <t>5BR</t>
  </si>
  <si>
    <t>Parish Selection with Resulting AMI-Based Maximum Rents</t>
  </si>
  <si>
    <r>
      <t xml:space="preserve"> 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50% AMI</t>
    </r>
  </si>
  <si>
    <t>&lt;80% AMI</t>
  </si>
  <si>
    <t>Max Household Income</t>
  </si>
  <si>
    <t>Note: Users Must Select the Parish, and Input the Applicable Utility Allowances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</si>
</sst>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42" fontId="0" fillId="0" borderId="0" xfId="0" applyNumberFormat="1"/>
    <xf numFmtId="9" fontId="3" fillId="0" borderId="0" xfId="2" applyFont="1" applyAlignment="1">
      <alignment horizontal="center"/>
    </xf>
    <xf numFmtId="5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5" borderId="0" xfId="0" applyFill="1"/>
    <xf numFmtId="0" fontId="0" fillId="0" borderId="0" xfId="0" applyProtection="1"/>
    <xf numFmtId="0" fontId="6" fillId="5" borderId="0" xfId="0" applyFont="1" applyFill="1" applyProtection="1"/>
    <xf numFmtId="0" fontId="0" fillId="5" borderId="0" xfId="0" applyFill="1" applyProtection="1"/>
    <xf numFmtId="0" fontId="4" fillId="2" borderId="1" xfId="0" applyFont="1" applyFill="1" applyBorder="1" applyAlignment="1" applyProtection="1">
      <alignment horizontal="center" wrapText="1"/>
    </xf>
    <xf numFmtId="0" fontId="2" fillId="5" borderId="0" xfId="0" applyFont="1" applyFill="1" applyBorder="1" applyAlignment="1" applyProtection="1"/>
    <xf numFmtId="0" fontId="0" fillId="5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 vertical="center" wrapText="1" indent="1"/>
    </xf>
    <xf numFmtId="0" fontId="0" fillId="0" borderId="5" xfId="0" applyBorder="1" applyAlignment="1" applyProtection="1">
      <alignment horizontal="right" vertical="center" wrapText="1" inden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0" fillId="5" borderId="0" xfId="0" applyFill="1" applyAlignment="1" applyProtection="1">
      <alignment horizontal="right" indent="1"/>
    </xf>
    <xf numFmtId="0" fontId="0" fillId="5" borderId="4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5" fontId="0" fillId="3" borderId="1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ker/Dropbox%20(LA%20OCD%20A%20M)/HOME%20Troubled%20Projects/Berridge%20-%20Flint/HOME%20MF%20UW%20v18%20BERRIDGE%20FLINT%20MI%20v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Controls"/>
      <sheetName val="Requirements"/>
      <sheetName val="Rents and Income"/>
      <sheetName val="Development Costs"/>
      <sheetName val="Repl Reserve"/>
      <sheetName val="Const Schedule"/>
      <sheetName val="LIHTC Basis"/>
      <sheetName val="Operating Expenses"/>
      <sheetName val="First Mortgage Sizing"/>
      <sheetName val="Sources and Uses"/>
      <sheetName val="S&amp;U By Month"/>
      <sheetName val="Cost Allocation"/>
      <sheetName val="Pro Forma Assumptions"/>
      <sheetName val="Operating Pro Forma"/>
      <sheetName val="Administrative Record"/>
      <sheetName val="Summary"/>
      <sheetName val="Sheet1"/>
    </sheetNames>
    <sheetDataSet>
      <sheetData sheetId="0"/>
      <sheetData sheetId="1">
        <row r="65">
          <cell r="A65" t="str">
            <v>Single Story Garden Apartments</v>
          </cell>
        </row>
        <row r="66">
          <cell r="A66" t="str">
            <v>Walkup Garden Apartments (2-4 Stories)</v>
          </cell>
        </row>
        <row r="67">
          <cell r="A67" t="str">
            <v>Townhouses</v>
          </cell>
        </row>
        <row r="68">
          <cell r="A68" t="str">
            <v>Elevator Buildings 2-5 Stories</v>
          </cell>
        </row>
        <row r="69">
          <cell r="A69" t="str">
            <v>Elevator Buildings 6+ Stories</v>
          </cell>
        </row>
        <row r="70">
          <cell r="A70" t="str">
            <v>Multiple Building Types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Parish_List" displayName="Parish_List" ref="A1:A53" totalsRowShown="0">
  <autoFilter ref="A1:A53"/>
  <tableColumns count="1">
    <tableColumn id="1" name="PARIS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3"/>
  <sheetViews>
    <sheetView tabSelected="1" zoomScaleNormal="100" workbookViewId="0">
      <selection activeCell="D4" sqref="D4:E4"/>
    </sheetView>
  </sheetViews>
  <sheetFormatPr defaultRowHeight="15"/>
  <cols>
    <col min="1" max="1" width="3.42578125" customWidth="1"/>
    <col min="2" max="3" width="11" customWidth="1"/>
    <col min="4" max="9" width="14.140625" customWidth="1"/>
  </cols>
  <sheetData>
    <row r="1" spans="1:12" ht="18.75">
      <c r="A1" s="9"/>
      <c r="B1" s="10" t="s">
        <v>79</v>
      </c>
      <c r="C1" s="11"/>
      <c r="D1" s="11"/>
      <c r="E1" s="11"/>
      <c r="F1" s="11"/>
      <c r="G1" s="11"/>
      <c r="H1" s="11"/>
      <c r="I1" s="11"/>
      <c r="J1" s="11"/>
    </row>
    <row r="2" spans="1:12">
      <c r="A2" s="11"/>
      <c r="B2" s="19" t="s">
        <v>83</v>
      </c>
      <c r="C2" s="20"/>
      <c r="D2" s="20"/>
      <c r="E2" s="20"/>
      <c r="F2" s="20"/>
      <c r="G2" s="21"/>
      <c r="H2" s="11"/>
      <c r="I2" s="11"/>
      <c r="J2" s="11"/>
    </row>
    <row r="3" spans="1:1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2">
      <c r="A4" s="11"/>
      <c r="B4" s="26" t="s">
        <v>76</v>
      </c>
      <c r="C4" s="26"/>
      <c r="D4" s="32" t="s">
        <v>24</v>
      </c>
      <c r="E4" s="32"/>
      <c r="F4" s="11"/>
      <c r="G4" s="11"/>
      <c r="H4" s="11"/>
      <c r="I4" s="11"/>
      <c r="J4" s="11"/>
    </row>
    <row r="5" spans="1:12">
      <c r="A5" s="11"/>
      <c r="B5" s="26" t="s">
        <v>66</v>
      </c>
      <c r="C5" s="26"/>
      <c r="D5" s="33">
        <f>IF(D4="Select",0,VLOOKUP(D4,D23:E73,2))</f>
        <v>23600</v>
      </c>
      <c r="E5" s="33"/>
      <c r="F5" s="11"/>
      <c r="G5" s="11"/>
      <c r="H5" s="11"/>
      <c r="I5" s="11"/>
      <c r="J5" s="11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8"/>
      <c r="L6" s="8"/>
    </row>
    <row r="7" spans="1:12" ht="45.75" customHeight="1">
      <c r="A7" s="27"/>
      <c r="B7" s="28"/>
      <c r="C7" s="29"/>
      <c r="D7" s="12" t="s">
        <v>77</v>
      </c>
      <c r="E7" s="24" t="s">
        <v>75</v>
      </c>
      <c r="F7" s="25"/>
      <c r="G7" s="24" t="s">
        <v>82</v>
      </c>
      <c r="H7" s="25"/>
      <c r="I7" s="13"/>
      <c r="J7" s="13"/>
      <c r="K7" s="8"/>
    </row>
    <row r="8" spans="1:12">
      <c r="A8" s="30"/>
      <c r="B8" s="31"/>
      <c r="C8" s="31"/>
      <c r="D8" s="14"/>
      <c r="E8" s="15" t="s">
        <v>80</v>
      </c>
      <c r="F8" s="15" t="s">
        <v>81</v>
      </c>
      <c r="G8" s="15" t="s">
        <v>80</v>
      </c>
      <c r="H8" s="15" t="s">
        <v>81</v>
      </c>
      <c r="I8" s="11"/>
      <c r="J8" s="11"/>
    </row>
    <row r="9" spans="1:12" ht="30" customHeight="1">
      <c r="A9" s="22" t="s">
        <v>70</v>
      </c>
      <c r="B9" s="22"/>
      <c r="C9" s="23"/>
      <c r="D9" s="18">
        <v>0</v>
      </c>
      <c r="E9" s="16">
        <f>I24-D9</f>
        <v>413</v>
      </c>
      <c r="F9" s="17">
        <f>I26-D9</f>
        <v>660</v>
      </c>
      <c r="G9" s="17">
        <f>P24</f>
        <v>16520</v>
      </c>
      <c r="H9" s="17">
        <f>P26</f>
        <v>26432</v>
      </c>
      <c r="I9" s="11"/>
      <c r="J9" s="11"/>
    </row>
    <row r="10" spans="1:12" ht="30" customHeight="1">
      <c r="A10" s="22" t="s">
        <v>69</v>
      </c>
      <c r="B10" s="22"/>
      <c r="C10" s="23"/>
      <c r="D10" s="18">
        <v>0</v>
      </c>
      <c r="E10" s="16">
        <f>J24-D10</f>
        <v>442</v>
      </c>
      <c r="F10" s="17">
        <f>J26-D10</f>
        <v>708</v>
      </c>
      <c r="G10" s="17">
        <f>(P24+Q24)/2</f>
        <v>17700</v>
      </c>
      <c r="H10" s="17">
        <f>(Q26+R26)/2</f>
        <v>32096</v>
      </c>
      <c r="I10" s="11"/>
      <c r="J10" s="11"/>
    </row>
    <row r="11" spans="1:12" ht="30" customHeight="1">
      <c r="A11" s="22" t="s">
        <v>71</v>
      </c>
      <c r="B11" s="22"/>
      <c r="C11" s="23"/>
      <c r="D11" s="18">
        <v>0</v>
      </c>
      <c r="E11" s="16">
        <f>K24-D11</f>
        <v>531</v>
      </c>
      <c r="F11" s="17">
        <f>K26-D11</f>
        <v>849</v>
      </c>
      <c r="G11" s="17">
        <f>R24</f>
        <v>21240</v>
      </c>
      <c r="H11" s="17">
        <f>R26</f>
        <v>33984</v>
      </c>
      <c r="I11" s="11"/>
      <c r="J11" s="11"/>
    </row>
    <row r="12" spans="1:12" ht="30" customHeight="1">
      <c r="A12" s="22" t="s">
        <v>72</v>
      </c>
      <c r="B12" s="22"/>
      <c r="C12" s="23"/>
      <c r="D12" s="18">
        <v>0</v>
      </c>
      <c r="E12" s="16">
        <f>L24-D12</f>
        <v>613</v>
      </c>
      <c r="F12" s="17">
        <f>L26-D12</f>
        <v>981</v>
      </c>
      <c r="G12" s="17">
        <f>(S24+T24)/2</f>
        <v>24544</v>
      </c>
      <c r="H12" s="17">
        <f>(S26+T26)/2</f>
        <v>39270.400000000001</v>
      </c>
      <c r="I12" s="11"/>
      <c r="J12" s="11"/>
    </row>
    <row r="13" spans="1:12" ht="30" customHeight="1">
      <c r="A13" s="22" t="s">
        <v>73</v>
      </c>
      <c r="B13" s="22"/>
      <c r="C13" s="23"/>
      <c r="D13" s="18">
        <v>0</v>
      </c>
      <c r="E13" s="16">
        <f>M24-D13</f>
        <v>684</v>
      </c>
      <c r="F13" s="17">
        <f>M26-D13</f>
        <v>1095</v>
      </c>
      <c r="G13" s="17">
        <f>U24</f>
        <v>27375.999999999996</v>
      </c>
      <c r="H13" s="17">
        <f>U26</f>
        <v>43801.599999999999</v>
      </c>
      <c r="I13" s="11"/>
      <c r="J13" s="11"/>
    </row>
    <row r="14" spans="1:12" ht="30" customHeight="1">
      <c r="A14" s="22" t="s">
        <v>74</v>
      </c>
      <c r="B14" s="22"/>
      <c r="C14" s="23"/>
      <c r="D14" s="18">
        <v>0</v>
      </c>
      <c r="E14" s="16">
        <f>N24-D14</f>
        <v>708</v>
      </c>
      <c r="F14" s="17">
        <f>N26-D14</f>
        <v>1132</v>
      </c>
      <c r="G14" s="17">
        <f>(V24+W24)/2</f>
        <v>30208</v>
      </c>
      <c r="H14" s="17">
        <f>(V26+W26)/2</f>
        <v>48332.800000000003</v>
      </c>
      <c r="I14" s="11"/>
      <c r="J14" s="11"/>
    </row>
    <row r="15" spans="1:1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4:23" hidden="1"/>
    <row r="18" spans="4:23" hidden="1"/>
    <row r="19" spans="4:23" hidden="1">
      <c r="P19">
        <v>0.7</v>
      </c>
      <c r="Q19">
        <v>0.8</v>
      </c>
      <c r="R19">
        <v>0.9</v>
      </c>
      <c r="S19">
        <v>1</v>
      </c>
      <c r="T19">
        <v>1.08</v>
      </c>
      <c r="U19">
        <v>1.1599999999999999</v>
      </c>
      <c r="V19">
        <v>1.24</v>
      </c>
      <c r="W19">
        <v>1.32</v>
      </c>
    </row>
    <row r="20" spans="4:23" hidden="1">
      <c r="I20" s="6" t="s">
        <v>0</v>
      </c>
      <c r="J20" s="6" t="s">
        <v>1</v>
      </c>
      <c r="K20" s="6" t="s">
        <v>2</v>
      </c>
      <c r="L20" s="6" t="s">
        <v>3</v>
      </c>
      <c r="M20" s="6" t="s">
        <v>4</v>
      </c>
      <c r="N20" s="6" t="s">
        <v>78</v>
      </c>
      <c r="O20" s="7" t="s">
        <v>67</v>
      </c>
      <c r="P20" s="6" t="s">
        <v>7</v>
      </c>
      <c r="Q20" s="6" t="s">
        <v>8</v>
      </c>
      <c r="R20" s="6" t="s">
        <v>9</v>
      </c>
      <c r="S20" s="6" t="s">
        <v>10</v>
      </c>
      <c r="T20" s="6" t="s">
        <v>11</v>
      </c>
      <c r="U20" s="6" t="s">
        <v>12</v>
      </c>
      <c r="V20" s="6" t="s">
        <v>13</v>
      </c>
      <c r="W20" s="6" t="s">
        <v>14</v>
      </c>
    </row>
    <row r="21" spans="4:23" hidden="1">
      <c r="D21" s="5" t="s">
        <v>6</v>
      </c>
      <c r="E21" s="5" t="s">
        <v>66</v>
      </c>
      <c r="I21" s="1">
        <f t="shared" ref="I21:I27" si="0">ROUNDDOWN(P21*0.3/12,0)</f>
        <v>165</v>
      </c>
      <c r="J21" s="1">
        <f t="shared" ref="J21:J27" si="1">ROUNDDOWN((P21+Q21)/2*0.3/12,0)</f>
        <v>177</v>
      </c>
      <c r="K21" s="1">
        <f t="shared" ref="K21:K27" si="2">ROUNDDOWN(R21*0.3/12,0)</f>
        <v>212</v>
      </c>
      <c r="L21" s="1">
        <f t="shared" ref="L21:L27" si="3">ROUNDDOWN((S21+T21)/2*0.3/12,0)</f>
        <v>245</v>
      </c>
      <c r="M21" s="1">
        <f t="shared" ref="M21:M27" si="4">ROUNDDOWN(U21*0.3/12,0)</f>
        <v>273</v>
      </c>
      <c r="N21" s="1">
        <f t="shared" ref="N21:N27" si="5">ROUNDDOWN((U21+V21)/2*0.3/12,0)</f>
        <v>283</v>
      </c>
      <c r="O21" s="2">
        <v>0.2</v>
      </c>
      <c r="P21" s="1">
        <f t="shared" ref="P21:P26" si="6">$S21*P$19</f>
        <v>6608</v>
      </c>
      <c r="Q21" s="1">
        <f t="shared" ref="Q21:Q26" si="7">$S21*Q$19</f>
        <v>7552</v>
      </c>
      <c r="R21" s="1">
        <f t="shared" ref="R21:R26" si="8">$S21*R$19</f>
        <v>8496</v>
      </c>
      <c r="S21" s="1">
        <f t="shared" ref="S21:S25" si="9">$S$27*O21</f>
        <v>9440</v>
      </c>
      <c r="T21" s="1">
        <f t="shared" ref="T21:W26" si="10">$S21*T$19</f>
        <v>10195.200000000001</v>
      </c>
      <c r="U21" s="1">
        <f t="shared" si="10"/>
        <v>10950.4</v>
      </c>
      <c r="V21" s="1">
        <f t="shared" si="10"/>
        <v>11705.6</v>
      </c>
      <c r="W21" s="1">
        <f t="shared" si="10"/>
        <v>12460.800000000001</v>
      </c>
    </row>
    <row r="22" spans="4:23" hidden="1">
      <c r="D22" t="s">
        <v>5</v>
      </c>
      <c r="I22" s="1">
        <f t="shared" si="0"/>
        <v>247</v>
      </c>
      <c r="J22" s="1">
        <f t="shared" si="1"/>
        <v>265</v>
      </c>
      <c r="K22" s="1">
        <f t="shared" si="2"/>
        <v>318</v>
      </c>
      <c r="L22" s="1">
        <f t="shared" si="3"/>
        <v>368</v>
      </c>
      <c r="M22" s="1">
        <f t="shared" si="4"/>
        <v>410</v>
      </c>
      <c r="N22" s="1">
        <f t="shared" si="5"/>
        <v>424</v>
      </c>
      <c r="O22" s="2">
        <v>0.3</v>
      </c>
      <c r="P22" s="1">
        <f t="shared" si="6"/>
        <v>9912</v>
      </c>
      <c r="Q22" s="1">
        <f t="shared" si="7"/>
        <v>11328</v>
      </c>
      <c r="R22" s="1">
        <f t="shared" si="8"/>
        <v>12744</v>
      </c>
      <c r="S22" s="1">
        <f t="shared" si="9"/>
        <v>14160</v>
      </c>
      <c r="T22" s="1">
        <f t="shared" si="10"/>
        <v>15292.800000000001</v>
      </c>
      <c r="U22" s="1">
        <f t="shared" si="10"/>
        <v>16425.599999999999</v>
      </c>
      <c r="V22" s="1">
        <f t="shared" si="10"/>
        <v>17558.400000000001</v>
      </c>
      <c r="W22" s="1">
        <f t="shared" si="10"/>
        <v>18691.2</v>
      </c>
    </row>
    <row r="23" spans="4:23" hidden="1">
      <c r="D23" t="s">
        <v>57</v>
      </c>
      <c r="E23" s="3">
        <v>23600</v>
      </c>
      <c r="I23" s="1">
        <f t="shared" si="0"/>
        <v>330</v>
      </c>
      <c r="J23" s="1">
        <f t="shared" si="1"/>
        <v>354</v>
      </c>
      <c r="K23" s="1">
        <f t="shared" si="2"/>
        <v>424</v>
      </c>
      <c r="L23" s="1">
        <f t="shared" si="3"/>
        <v>490</v>
      </c>
      <c r="M23" s="1">
        <f t="shared" si="4"/>
        <v>547</v>
      </c>
      <c r="N23" s="1">
        <f t="shared" si="5"/>
        <v>566</v>
      </c>
      <c r="O23" s="2">
        <v>0.4</v>
      </c>
      <c r="P23" s="1">
        <f t="shared" si="6"/>
        <v>13216</v>
      </c>
      <c r="Q23" s="1">
        <f t="shared" si="7"/>
        <v>15104</v>
      </c>
      <c r="R23" s="1">
        <f t="shared" si="8"/>
        <v>16992</v>
      </c>
      <c r="S23" s="1">
        <f t="shared" si="9"/>
        <v>18880</v>
      </c>
      <c r="T23" s="1">
        <f t="shared" si="10"/>
        <v>20390.400000000001</v>
      </c>
      <c r="U23" s="1">
        <f t="shared" si="10"/>
        <v>21900.799999999999</v>
      </c>
      <c r="V23" s="1">
        <f t="shared" si="10"/>
        <v>23411.200000000001</v>
      </c>
      <c r="W23" s="1">
        <f t="shared" si="10"/>
        <v>24921.600000000002</v>
      </c>
    </row>
    <row r="24" spans="4:23" hidden="1">
      <c r="D24" s="4" t="s">
        <v>15</v>
      </c>
      <c r="E24" s="3">
        <v>25400</v>
      </c>
      <c r="I24" s="1">
        <f t="shared" si="0"/>
        <v>413</v>
      </c>
      <c r="J24" s="1">
        <f t="shared" si="1"/>
        <v>442</v>
      </c>
      <c r="K24" s="1">
        <f t="shared" si="2"/>
        <v>531</v>
      </c>
      <c r="L24" s="1">
        <f t="shared" si="3"/>
        <v>613</v>
      </c>
      <c r="M24" s="1">
        <f t="shared" si="4"/>
        <v>684</v>
      </c>
      <c r="N24" s="1">
        <f t="shared" si="5"/>
        <v>708</v>
      </c>
      <c r="O24" s="2">
        <v>0.5</v>
      </c>
      <c r="P24" s="1">
        <f t="shared" si="6"/>
        <v>16520</v>
      </c>
      <c r="Q24" s="1">
        <f t="shared" si="7"/>
        <v>18880</v>
      </c>
      <c r="R24" s="1">
        <f t="shared" si="8"/>
        <v>21240</v>
      </c>
      <c r="S24" s="1">
        <f t="shared" si="9"/>
        <v>23600</v>
      </c>
      <c r="T24" s="1">
        <f t="shared" si="10"/>
        <v>25488</v>
      </c>
      <c r="U24" s="1">
        <f t="shared" si="10"/>
        <v>27375.999999999996</v>
      </c>
      <c r="V24" s="1">
        <f t="shared" si="10"/>
        <v>29264</v>
      </c>
      <c r="W24" s="1">
        <f t="shared" si="10"/>
        <v>31152</v>
      </c>
    </row>
    <row r="25" spans="4:23" hidden="1">
      <c r="D25" s="4" t="s">
        <v>56</v>
      </c>
      <c r="E25" s="3">
        <v>33950</v>
      </c>
      <c r="I25" s="1">
        <f t="shared" si="0"/>
        <v>495</v>
      </c>
      <c r="J25" s="1">
        <f t="shared" si="1"/>
        <v>531</v>
      </c>
      <c r="K25" s="1">
        <f t="shared" si="2"/>
        <v>637</v>
      </c>
      <c r="L25" s="1">
        <f t="shared" si="3"/>
        <v>736</v>
      </c>
      <c r="M25" s="1">
        <f t="shared" si="4"/>
        <v>821</v>
      </c>
      <c r="N25" s="1">
        <f t="shared" si="5"/>
        <v>849</v>
      </c>
      <c r="O25" s="2">
        <v>0.6</v>
      </c>
      <c r="P25" s="1">
        <f t="shared" si="6"/>
        <v>19824</v>
      </c>
      <c r="Q25" s="1">
        <f t="shared" si="7"/>
        <v>22656</v>
      </c>
      <c r="R25" s="1">
        <f t="shared" si="8"/>
        <v>25488</v>
      </c>
      <c r="S25" s="1">
        <f t="shared" si="9"/>
        <v>28320</v>
      </c>
      <c r="T25" s="1">
        <f t="shared" si="10"/>
        <v>30585.600000000002</v>
      </c>
      <c r="U25" s="1">
        <f t="shared" si="10"/>
        <v>32851.199999999997</v>
      </c>
      <c r="V25" s="1">
        <f t="shared" si="10"/>
        <v>35116.800000000003</v>
      </c>
      <c r="W25" s="1">
        <f t="shared" si="10"/>
        <v>37382.400000000001</v>
      </c>
    </row>
    <row r="26" spans="4:23" hidden="1">
      <c r="D26" t="s">
        <v>16</v>
      </c>
      <c r="E26" s="3">
        <v>23600</v>
      </c>
      <c r="I26" s="1">
        <f t="shared" si="0"/>
        <v>660</v>
      </c>
      <c r="J26" s="1">
        <f t="shared" si="1"/>
        <v>708</v>
      </c>
      <c r="K26" s="1">
        <f t="shared" si="2"/>
        <v>849</v>
      </c>
      <c r="L26" s="1">
        <f t="shared" si="3"/>
        <v>981</v>
      </c>
      <c r="M26" s="1">
        <f t="shared" si="4"/>
        <v>1095</v>
      </c>
      <c r="N26" s="1">
        <f t="shared" si="5"/>
        <v>1132</v>
      </c>
      <c r="O26" s="2">
        <v>0.8</v>
      </c>
      <c r="P26" s="1">
        <f t="shared" si="6"/>
        <v>26432</v>
      </c>
      <c r="Q26" s="1">
        <f t="shared" si="7"/>
        <v>30208</v>
      </c>
      <c r="R26" s="1">
        <f t="shared" si="8"/>
        <v>33984</v>
      </c>
      <c r="S26" s="1">
        <f>$S$27*O26</f>
        <v>37760</v>
      </c>
      <c r="T26" s="1">
        <f t="shared" si="10"/>
        <v>40780.800000000003</v>
      </c>
      <c r="U26" s="1">
        <f t="shared" si="10"/>
        <v>43801.599999999999</v>
      </c>
      <c r="V26" s="1">
        <f t="shared" si="10"/>
        <v>46822.400000000001</v>
      </c>
      <c r="W26" s="1">
        <f t="shared" si="10"/>
        <v>49843.200000000004</v>
      </c>
    </row>
    <row r="27" spans="4:23" hidden="1">
      <c r="D27" t="s">
        <v>17</v>
      </c>
      <c r="E27" s="3">
        <v>31200</v>
      </c>
      <c r="I27" s="1">
        <f t="shared" si="0"/>
        <v>826</v>
      </c>
      <c r="J27" s="1">
        <f t="shared" si="1"/>
        <v>885</v>
      </c>
      <c r="K27" s="1">
        <f t="shared" si="2"/>
        <v>1062</v>
      </c>
      <c r="L27" s="1">
        <f t="shared" si="3"/>
        <v>1227</v>
      </c>
      <c r="M27" s="1">
        <f t="shared" si="4"/>
        <v>1368</v>
      </c>
      <c r="N27" s="1">
        <f t="shared" si="5"/>
        <v>1416</v>
      </c>
      <c r="O27" s="2">
        <v>1</v>
      </c>
      <c r="P27" s="1">
        <f>$S27*P$19</f>
        <v>33040</v>
      </c>
      <c r="Q27" s="1">
        <f>$S27*Q$19</f>
        <v>37760</v>
      </c>
      <c r="R27" s="1">
        <f>$S27*R$19</f>
        <v>42480</v>
      </c>
      <c r="S27" s="1">
        <f>D5*2</f>
        <v>47200</v>
      </c>
      <c r="T27" s="1">
        <f>$S27*T$19</f>
        <v>50976</v>
      </c>
      <c r="U27" s="1">
        <f>$S27*U$19</f>
        <v>54751.999999999993</v>
      </c>
      <c r="V27" s="1">
        <f>$S27*V$19</f>
        <v>58528</v>
      </c>
      <c r="W27" s="1">
        <f>$S27*W$19</f>
        <v>62304</v>
      </c>
    </row>
    <row r="28" spans="4:23" hidden="1">
      <c r="D28" t="s">
        <v>18</v>
      </c>
      <c r="E28" s="3">
        <v>23600</v>
      </c>
      <c r="I28" s="1"/>
      <c r="J28" s="1"/>
      <c r="K28" s="1"/>
      <c r="L28" s="1"/>
      <c r="M28" s="1"/>
      <c r="N28" s="2"/>
      <c r="O28" s="1"/>
      <c r="P28" s="1"/>
      <c r="Q28" s="1"/>
      <c r="R28" s="1"/>
      <c r="S28" s="1"/>
      <c r="T28" s="1"/>
      <c r="U28" s="1"/>
      <c r="V28" s="1"/>
    </row>
    <row r="29" spans="4:23" hidden="1">
      <c r="D29" t="s">
        <v>19</v>
      </c>
      <c r="E29" s="3">
        <v>28300</v>
      </c>
    </row>
    <row r="30" spans="4:23" hidden="1">
      <c r="D30" t="s">
        <v>20</v>
      </c>
      <c r="E30" s="3">
        <v>28300</v>
      </c>
    </row>
    <row r="31" spans="4:23" hidden="1">
      <c r="D31" t="s">
        <v>21</v>
      </c>
      <c r="E31" s="3">
        <v>24150</v>
      </c>
    </row>
    <row r="32" spans="4:23" hidden="1">
      <c r="D32" t="s">
        <v>22</v>
      </c>
      <c r="E32" s="3">
        <v>24150</v>
      </c>
    </row>
    <row r="33" spans="4:5" hidden="1">
      <c r="D33" t="s">
        <v>23</v>
      </c>
      <c r="E33" s="3">
        <v>24550</v>
      </c>
    </row>
    <row r="34" spans="4:5" hidden="1">
      <c r="D34" t="s">
        <v>24</v>
      </c>
      <c r="E34" s="3">
        <v>23600</v>
      </c>
    </row>
    <row r="35" spans="4:5" hidden="1">
      <c r="D35" t="s">
        <v>25</v>
      </c>
      <c r="E35" s="3">
        <v>28300</v>
      </c>
    </row>
    <row r="36" spans="4:5" hidden="1">
      <c r="D36" t="s">
        <v>58</v>
      </c>
      <c r="E36" s="3">
        <v>33950</v>
      </c>
    </row>
    <row r="37" spans="4:5" hidden="1">
      <c r="D37" t="s">
        <v>26</v>
      </c>
      <c r="E37" s="3">
        <v>23600</v>
      </c>
    </row>
    <row r="38" spans="4:5" hidden="1">
      <c r="D38" t="s">
        <v>27</v>
      </c>
      <c r="E38" s="3">
        <v>33950</v>
      </c>
    </row>
    <row r="39" spans="4:5" hidden="1">
      <c r="D39" t="s">
        <v>28</v>
      </c>
      <c r="E39" s="3">
        <v>23600</v>
      </c>
    </row>
    <row r="40" spans="4:5" hidden="1">
      <c r="D40" t="s">
        <v>29</v>
      </c>
      <c r="E40" s="3">
        <v>23600</v>
      </c>
    </row>
    <row r="41" spans="4:5" hidden="1">
      <c r="D41" t="s">
        <v>30</v>
      </c>
      <c r="E41" s="3">
        <v>27150</v>
      </c>
    </row>
    <row r="42" spans="4:5" hidden="1">
      <c r="D42" t="s">
        <v>31</v>
      </c>
      <c r="E42" s="3">
        <v>26400</v>
      </c>
    </row>
    <row r="43" spans="4:5" hidden="1">
      <c r="D43" t="s">
        <v>32</v>
      </c>
      <c r="E43" s="3">
        <v>27800</v>
      </c>
    </row>
    <row r="44" spans="4:5" hidden="1">
      <c r="D44" t="s">
        <v>33</v>
      </c>
      <c r="E44" s="3">
        <v>23750</v>
      </c>
    </row>
    <row r="45" spans="4:5" hidden="1">
      <c r="D45" t="s">
        <v>34</v>
      </c>
      <c r="E45" s="3">
        <v>26200</v>
      </c>
    </row>
    <row r="46" spans="4:5" hidden="1">
      <c r="D46" t="s">
        <v>60</v>
      </c>
      <c r="E46" s="3">
        <v>32750</v>
      </c>
    </row>
    <row r="47" spans="4:5" hidden="1">
      <c r="D47" t="s">
        <v>35</v>
      </c>
      <c r="E47" s="3">
        <v>28450</v>
      </c>
    </row>
    <row r="48" spans="4:5" hidden="1">
      <c r="D48" t="s">
        <v>36</v>
      </c>
      <c r="E48" s="3">
        <v>27050</v>
      </c>
    </row>
    <row r="49" spans="4:5" hidden="1">
      <c r="D49" t="s">
        <v>62</v>
      </c>
      <c r="E49" s="3">
        <v>33950</v>
      </c>
    </row>
    <row r="50" spans="4:5" hidden="1">
      <c r="D50" t="s">
        <v>37</v>
      </c>
      <c r="E50" s="3">
        <v>23600</v>
      </c>
    </row>
    <row r="51" spans="4:5" hidden="1">
      <c r="D51" t="s">
        <v>38</v>
      </c>
      <c r="E51" s="3">
        <v>23600</v>
      </c>
    </row>
    <row r="52" spans="4:5" hidden="1">
      <c r="D52" t="s">
        <v>39</v>
      </c>
      <c r="E52" s="3">
        <v>23600</v>
      </c>
    </row>
    <row r="53" spans="4:5" hidden="1">
      <c r="D53" t="s">
        <v>64</v>
      </c>
      <c r="E53" s="3">
        <v>26300</v>
      </c>
    </row>
    <row r="54" spans="4:5" hidden="1">
      <c r="D54" t="s">
        <v>40</v>
      </c>
      <c r="E54" s="3">
        <v>33950</v>
      </c>
    </row>
    <row r="55" spans="4:5" hidden="1">
      <c r="D55" t="s">
        <v>41</v>
      </c>
      <c r="E55" s="3">
        <v>27150</v>
      </c>
    </row>
    <row r="56" spans="4:5" hidden="1">
      <c r="D56" t="s">
        <v>42</v>
      </c>
      <c r="E56" s="3">
        <v>24550</v>
      </c>
    </row>
    <row r="57" spans="4:5" hidden="1">
      <c r="D57" t="s">
        <v>43</v>
      </c>
      <c r="E57" s="3">
        <v>23600</v>
      </c>
    </row>
    <row r="58" spans="4:5" hidden="1">
      <c r="D58" t="s">
        <v>44</v>
      </c>
      <c r="E58" s="3">
        <v>24950</v>
      </c>
    </row>
    <row r="59" spans="4:5" hidden="1">
      <c r="D59" t="s">
        <v>45</v>
      </c>
      <c r="E59" s="3">
        <v>33950</v>
      </c>
    </row>
    <row r="60" spans="4:5" hidden="1">
      <c r="D60" t="s">
        <v>46</v>
      </c>
      <c r="E60" s="3">
        <v>32050</v>
      </c>
    </row>
    <row r="61" spans="4:5" hidden="1">
      <c r="D61" t="s">
        <v>47</v>
      </c>
      <c r="E61" s="3">
        <v>23600</v>
      </c>
    </row>
    <row r="62" spans="4:5" hidden="1">
      <c r="D62" t="s">
        <v>48</v>
      </c>
      <c r="E62" s="3">
        <v>32750</v>
      </c>
    </row>
    <row r="63" spans="4:5" hidden="1">
      <c r="D63" t="s">
        <v>59</v>
      </c>
      <c r="E63" s="3">
        <v>31650</v>
      </c>
    </row>
    <row r="64" spans="4:5" hidden="1">
      <c r="D64" t="s">
        <v>65</v>
      </c>
      <c r="E64" s="3">
        <v>27500</v>
      </c>
    </row>
    <row r="65" spans="4:5" hidden="1">
      <c r="D65" t="s">
        <v>49</v>
      </c>
      <c r="E65" s="3">
        <v>26300</v>
      </c>
    </row>
    <row r="66" spans="4:5" hidden="1">
      <c r="D66" t="s">
        <v>61</v>
      </c>
      <c r="E66" s="3">
        <v>29550</v>
      </c>
    </row>
    <row r="67" spans="4:5" hidden="1">
      <c r="D67" t="s">
        <v>50</v>
      </c>
      <c r="E67" s="3">
        <v>26850</v>
      </c>
    </row>
    <row r="68" spans="4:5" hidden="1">
      <c r="D68" t="s">
        <v>63</v>
      </c>
      <c r="E68" s="3">
        <v>23600</v>
      </c>
    </row>
    <row r="69" spans="4:5" hidden="1">
      <c r="D69" t="s">
        <v>51</v>
      </c>
      <c r="E69" s="3">
        <v>23600</v>
      </c>
    </row>
    <row r="70" spans="4:5" hidden="1">
      <c r="D70" t="s">
        <v>52</v>
      </c>
      <c r="E70" s="3">
        <v>33950</v>
      </c>
    </row>
    <row r="71" spans="4:5" hidden="1">
      <c r="D71" t="s">
        <v>53</v>
      </c>
      <c r="E71" s="3">
        <v>23600</v>
      </c>
    </row>
    <row r="72" spans="4:5" hidden="1">
      <c r="D72" t="s">
        <v>54</v>
      </c>
      <c r="E72" s="3">
        <v>33950</v>
      </c>
    </row>
    <row r="73" spans="4:5" hidden="1">
      <c r="D73" t="s">
        <v>55</v>
      </c>
      <c r="E73" s="3">
        <v>23600</v>
      </c>
    </row>
  </sheetData>
  <sheetProtection password="CE0A" sheet="1" objects="1" scenarios="1" selectLockedCells="1"/>
  <mergeCells count="14">
    <mergeCell ref="A11:C11"/>
    <mergeCell ref="A12:C12"/>
    <mergeCell ref="A13:C13"/>
    <mergeCell ref="A14:C14"/>
    <mergeCell ref="A10:C10"/>
    <mergeCell ref="B2:G2"/>
    <mergeCell ref="A9:C9"/>
    <mergeCell ref="E7:F7"/>
    <mergeCell ref="G7:H7"/>
    <mergeCell ref="B4:C4"/>
    <mergeCell ref="B5:C5"/>
    <mergeCell ref="A7:C8"/>
    <mergeCell ref="D4:E4"/>
    <mergeCell ref="D5:E5"/>
  </mergeCells>
  <dataValidations count="1">
    <dataValidation type="list" allowBlank="1" showInputMessage="1" showErrorMessage="1" sqref="D4">
      <formula1>INDIRECT("Parish_List[PARISH]")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53"/>
  <sheetViews>
    <sheetView topLeftCell="A2" zoomScale="130" zoomScaleNormal="130" workbookViewId="0">
      <selection activeCell="P29" sqref="P29"/>
    </sheetView>
  </sheetViews>
  <sheetFormatPr defaultRowHeight="15"/>
  <cols>
    <col min="1" max="1" width="9.5703125" customWidth="1"/>
  </cols>
  <sheetData>
    <row r="1" spans="1:1">
      <c r="A1" t="s">
        <v>68</v>
      </c>
    </row>
    <row r="2" spans="1:1">
      <c r="A2" t="s">
        <v>5</v>
      </c>
    </row>
    <row r="3" spans="1:1">
      <c r="A3" t="s">
        <v>57</v>
      </c>
    </row>
    <row r="4" spans="1:1">
      <c r="A4" t="s">
        <v>15</v>
      </c>
    </row>
    <row r="5" spans="1:1">
      <c r="A5" t="s">
        <v>56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  <row r="13" spans="1:1">
      <c r="A13" t="s">
        <v>23</v>
      </c>
    </row>
    <row r="14" spans="1:1">
      <c r="A14" t="s">
        <v>24</v>
      </c>
    </row>
    <row r="15" spans="1:1">
      <c r="A15" t="s">
        <v>25</v>
      </c>
    </row>
    <row r="16" spans="1:1">
      <c r="A16" t="s">
        <v>58</v>
      </c>
    </row>
    <row r="17" spans="1:1">
      <c r="A17" t="s">
        <v>26</v>
      </c>
    </row>
    <row r="18" spans="1:1">
      <c r="A18" t="s">
        <v>27</v>
      </c>
    </row>
    <row r="19" spans="1:1">
      <c r="A19" t="s">
        <v>28</v>
      </c>
    </row>
    <row r="20" spans="1:1">
      <c r="A20" t="s">
        <v>29</v>
      </c>
    </row>
    <row r="21" spans="1:1">
      <c r="A21" t="s">
        <v>30</v>
      </c>
    </row>
    <row r="22" spans="1:1">
      <c r="A22" t="s">
        <v>31</v>
      </c>
    </row>
    <row r="23" spans="1:1">
      <c r="A23" t="s">
        <v>32</v>
      </c>
    </row>
    <row r="24" spans="1:1">
      <c r="A24" t="s">
        <v>33</v>
      </c>
    </row>
    <row r="25" spans="1:1">
      <c r="A25" t="s">
        <v>34</v>
      </c>
    </row>
    <row r="26" spans="1:1">
      <c r="A26" t="s">
        <v>60</v>
      </c>
    </row>
    <row r="27" spans="1:1">
      <c r="A27" t="s">
        <v>35</v>
      </c>
    </row>
    <row r="28" spans="1:1">
      <c r="A28" t="s">
        <v>36</v>
      </c>
    </row>
    <row r="29" spans="1:1">
      <c r="A29" t="s">
        <v>62</v>
      </c>
    </row>
    <row r="30" spans="1:1">
      <c r="A30" t="s">
        <v>37</v>
      </c>
    </row>
    <row r="31" spans="1:1">
      <c r="A31" t="s">
        <v>38</v>
      </c>
    </row>
    <row r="32" spans="1:1">
      <c r="A32" t="s">
        <v>39</v>
      </c>
    </row>
    <row r="33" spans="1:1">
      <c r="A33" t="s">
        <v>64</v>
      </c>
    </row>
    <row r="34" spans="1:1">
      <c r="A34" t="s">
        <v>40</v>
      </c>
    </row>
    <row r="35" spans="1:1">
      <c r="A35" t="s">
        <v>41</v>
      </c>
    </row>
    <row r="36" spans="1:1">
      <c r="A36" t="s">
        <v>42</v>
      </c>
    </row>
    <row r="37" spans="1:1">
      <c r="A37" t="s">
        <v>43</v>
      </c>
    </row>
    <row r="38" spans="1:1">
      <c r="A38" t="s">
        <v>44</v>
      </c>
    </row>
    <row r="39" spans="1:1">
      <c r="A39" t="s">
        <v>45</v>
      </c>
    </row>
    <row r="40" spans="1:1">
      <c r="A40" t="s">
        <v>46</v>
      </c>
    </row>
    <row r="41" spans="1:1">
      <c r="A41" t="s">
        <v>47</v>
      </c>
    </row>
    <row r="42" spans="1:1">
      <c r="A42" t="s">
        <v>48</v>
      </c>
    </row>
    <row r="43" spans="1:1">
      <c r="A43" t="s">
        <v>59</v>
      </c>
    </row>
    <row r="44" spans="1:1">
      <c r="A44" t="s">
        <v>65</v>
      </c>
    </row>
    <row r="45" spans="1:1">
      <c r="A45" t="s">
        <v>49</v>
      </c>
    </row>
    <row r="46" spans="1:1">
      <c r="A46" t="s">
        <v>61</v>
      </c>
    </row>
    <row r="47" spans="1:1">
      <c r="A47" t="s">
        <v>50</v>
      </c>
    </row>
    <row r="48" spans="1:1">
      <c r="A48" t="s">
        <v>63</v>
      </c>
    </row>
    <row r="49" spans="1:1">
      <c r="A49" t="s">
        <v>51</v>
      </c>
    </row>
    <row r="50" spans="1:1">
      <c r="A50" t="s">
        <v>52</v>
      </c>
    </row>
    <row r="51" spans="1:1">
      <c r="A51" t="s">
        <v>53</v>
      </c>
    </row>
    <row r="52" spans="1:1">
      <c r="A52" t="s">
        <v>54</v>
      </c>
    </row>
    <row r="53" spans="1:1">
      <c r="A53" t="s">
        <v>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NLRP Rents</vt:lpstr>
      <vt:lpstr>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anker@compassgroup.net</dc:creator>
  <cp:lastModifiedBy>rbizot</cp:lastModifiedBy>
  <cp:lastPrinted>2017-05-11T19:44:33Z</cp:lastPrinted>
  <dcterms:created xsi:type="dcterms:W3CDTF">2017-01-27T16:51:10Z</dcterms:created>
  <dcterms:modified xsi:type="dcterms:W3CDTF">2017-05-26T15:20:13Z</dcterms:modified>
</cp:coreProperties>
</file>