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iatarola\Documents\Campaigns\Cloud Migration\"/>
    </mc:Choice>
  </mc:AlternateContent>
  <bookViews>
    <workbookView xWindow="0" yWindow="0" windowWidth="23040" windowHeight="9492"/>
  </bookViews>
  <sheets>
    <sheet name="ROI Calculator" sheetId="1" r:id="rId1"/>
    <sheet name="Information and Assumptions" sheetId="2" r:id="rId2"/>
  </sheets>
  <externalReferences>
    <externalReference r:id="rId3"/>
  </externalReferences>
  <definedNames>
    <definedName name="_xlnm.Print_Area" localSheetId="0">'ROI Calculator'!$B$1:$F$38</definedName>
    <definedName name="rateadj">[1]Licenses!$B$79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 l="1"/>
  <c r="D9" i="1"/>
  <c r="D33" i="1"/>
  <c r="D26" i="1"/>
  <c r="D25" i="1"/>
  <c r="D32" i="1" l="1"/>
  <c r="F50" i="2" l="1"/>
  <c r="F48" i="2"/>
  <c r="N48" i="2"/>
  <c r="N50" i="2"/>
  <c r="D28" i="1" l="1"/>
  <c r="D27" i="1"/>
  <c r="D34" i="1"/>
  <c r="D29" i="1" l="1"/>
  <c r="D12" i="1" l="1"/>
</calcChain>
</file>

<file path=xl/sharedStrings.xml><?xml version="1.0" encoding="utf-8"?>
<sst xmlns="http://schemas.openxmlformats.org/spreadsheetml/2006/main" count="86" uniqueCount="74">
  <si>
    <t>Return on Investment (ROI) Calculator</t>
  </si>
  <si>
    <t>Solver Cloud vs. Private Host 5.x</t>
  </si>
  <si>
    <t>Projected savings from migrating to Solver Cloud versus staying on-premise with Solver 5.x, using the 40% discount 5-year Cloud migration offer</t>
  </si>
  <si>
    <t>ROI of Solver Cloud Over Solver 5.x (5 Years)</t>
  </si>
  <si>
    <t>Savings of Solver Cloud Over Solver 5.x (5 Years)</t>
  </si>
  <si>
    <t>Calculator Inputs</t>
  </si>
  <si>
    <t xml:space="preserve">$ </t>
  </si>
  <si>
    <t>Description</t>
  </si>
  <si>
    <t>Solver Cloud Annual Subscription</t>
  </si>
  <si>
    <t>Equivalent cloud subscription based existing configuration</t>
  </si>
  <si>
    <t>Solver Cloud Migration Services</t>
  </si>
  <si>
    <t>Estimated migration services for 4.x or 5.x customers</t>
  </si>
  <si>
    <t>Solver Annual Enhancement Fee (Current)</t>
  </si>
  <si>
    <t>Solver 5.x Projected Costs (5 Years)</t>
  </si>
  <si>
    <t>$</t>
  </si>
  <si>
    <t>Solver 5.x Enhancement Fee 18% &amp; Solver Support 7%</t>
  </si>
  <si>
    <t>Solver Cloud subcription includes ongoing support</t>
  </si>
  <si>
    <t>Solver 5.x Required servers, Electricity, Facilities*</t>
  </si>
  <si>
    <t>Based on average industry cost calculations for these items</t>
  </si>
  <si>
    <t>Solver 5.x Customer IT Services &amp; Upgrades, etc.**</t>
  </si>
  <si>
    <t>Total Cost of Solver Private Host 5.x for 5 years</t>
  </si>
  <si>
    <t>Solver Cloud Projected Costs (5 Years)</t>
  </si>
  <si>
    <t>Cloud subscription + Migrations Services</t>
  </si>
  <si>
    <t>5 year license subscription + one-time migration services</t>
  </si>
  <si>
    <t xml:space="preserve">Cloud 5 Year Migration offer Discount @ 40% </t>
  </si>
  <si>
    <t>Solver promotional offer for migration</t>
  </si>
  <si>
    <t>Total Cost of Solver Cloud for 5 Years</t>
  </si>
  <si>
    <t xml:space="preserve">* Total Cost of Ownership for minimum system requirements configuration, based on industry average costs as provided in Microsoft TCO calculator. </t>
  </si>
  <si>
    <t>** IT Labor Costs for administration of environment, plus annual Solver upgrades and installation services</t>
  </si>
  <si>
    <t>Additional assumptions details</t>
  </si>
  <si>
    <t>Total Cost of Ownership Estimate</t>
  </si>
  <si>
    <t>Microsoft Total Cost of Ownership Calculator</t>
  </si>
  <si>
    <t>&gt;&gt; (based on industry average price assumptions)</t>
  </si>
  <si>
    <t>Solver 5.x System Requirements Documentation</t>
  </si>
  <si>
    <t>&gt;&gt;(based on minimum system requirements configuration)</t>
  </si>
  <si>
    <t>Recommended Configuration &lt; 50 Users</t>
  </si>
  <si>
    <t>Recommended Configuration &gt;50 Users</t>
  </si>
  <si>
    <t>IT Labor Costs (Configuration)</t>
  </si>
  <si>
    <t>IT Labor Costs, Solver Installation and Upgrades*</t>
  </si>
  <si>
    <t>*2-4 hours per Solver user per year, at average IT SA rate of $23/hr</t>
  </si>
  <si>
    <t>Update the assumptions in the orange cells below to calculate projected ROI. Contact your Solver</t>
  </si>
  <si>
    <t xml:space="preserve"> representative for any assistance needed.</t>
  </si>
  <si>
    <t>Information &amp; Assumptions</t>
  </si>
  <si>
    <t>Calculator inputs are derived from customer's existing Solver (BI360) software configuration</t>
  </si>
  <si>
    <t xml:space="preserve">This is the equivalent Cloud subscription that would match the customer's current license configuration. This information can be obtained through the customer's Solver representative if they have not received a prior quote. </t>
  </si>
  <si>
    <t>Use the dropdown box to select an estimate of migration services based on the number of users. This is an estimate based on similar customer implementations. Your Solver representative can provide a more detailed quote based on exact configuration</t>
  </si>
  <si>
    <t xml:space="preserve">This is a calculation based on the current annual enhancement fee. No modifications should be needed to this field as it merely noting the enhancement and support that will be included with a 5.X (Private Host) deployment. </t>
  </si>
  <si>
    <t>Solver 5.x Required servers, Electricity, Facilities</t>
  </si>
  <si>
    <t>Solver 5.x Customer IT Services &amp; Upgrades, etc.</t>
  </si>
  <si>
    <t>This estimated cost for meeting Solver's minimum 5.x (Private Host) system requirements as derived from Microsoft's Total Cost of Ownership (TCO) calculator. This calculator includes estimated cost for hardware licenses, electricity and facilities (see detailed Total Cost of Ownership Estimate section below for details).</t>
  </si>
  <si>
    <t xml:space="preserve">source of all referenced assumptions. </t>
  </si>
  <si>
    <t>The information below provides additional explanation and instructions for the various sections of the ROI calculator and the</t>
  </si>
  <si>
    <t>This item includes the estimated IT labor cost from Microsoft's TCO calculator for supporting the system configuration required for Solver 5.X (Private Host), as well as an estimated 2-4 hours per user license per year for Solver specific installation and upgrade support. See detailed Total Cost of Ownership Estimate section below for details).</t>
  </si>
  <si>
    <t>This total is derived from the calculator input section which shows the total Cloud license cost and calculates the 40% promotional discount</t>
  </si>
  <si>
    <t>~ This Total Cost of Ownership estimate projects the on-premises cost over 5 years, for a configuration meeting Solver, 5.x minimum system requirements.</t>
  </si>
  <si>
    <t xml:space="preserve">~The samples below demonstrate Solver's minimum system requirements for installations &lt;50 users and &gt;50 users. </t>
  </si>
  <si>
    <t xml:space="preserve">~These minimum system requirements can be reviewed in the 'Solver 5.x System Requirements Documentation' linked below. </t>
  </si>
  <si>
    <t>~The Microsoft Total Cost of Ownership (TCO) calculator provides projected 5 year costs for the Solver configuration inclusive of hardware, software,</t>
  </si>
  <si>
    <t>~Customers may adjust these assumptions to meet their own configuration specifics by following the link below to the Microsoft Total Cost of Ownership Calculator</t>
  </si>
  <si>
    <t xml:space="preserve">  and adjust the assumptions. </t>
  </si>
  <si>
    <t>Resources for Total Cost of Ownership Calculations</t>
  </si>
  <si>
    <t>All information in this section is derived from calculator inputs and the assumptions detailed below.</t>
  </si>
  <si>
    <t>All information in this section is derived from calculator inputs project Cloud license and migration costs.</t>
  </si>
  <si>
    <t>Solver 5.x Migration Services</t>
  </si>
  <si>
    <t>Savings % of Solver Cloud Over Solver 5.x (5 Years)</t>
  </si>
  <si>
    <t>Solver Annual Enhancement Fee &amp; Support (Current)</t>
  </si>
  <si>
    <t>Current annual amount for 4.x or 5.x customers</t>
  </si>
  <si>
    <t>Solver Cloud or Solver 5.X Migration Services</t>
  </si>
  <si>
    <t xml:space="preserve">This represents the current annual enhancement fee paid by the customer for Solver/BI360. This can be obtained on their most recent renewal invoice, or through their Solver representative. </t>
  </si>
  <si>
    <t>This total is derived from the calculator input section which shows the total Cloud license cost over a period of 5 years, plus the estimate for migration services.</t>
  </si>
  <si>
    <t xml:space="preserve">  electricity and IT labor based on established national averages.</t>
  </si>
  <si>
    <t>The below estimates were derived from the Microsoft TCO calculator based on the Solver system requirements for configurations &lt;50 users and &gt;50 users.</t>
  </si>
  <si>
    <t>Solver 5.x Annual Enhancement Fee &amp; Support</t>
  </si>
  <si>
    <t>&lt;&lt;&lt;Insert Company Name&gt;&gt;&gt; ROI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</si>
</sst>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quot;$&quot;* #,##0_);_(&quot;$&quot;* \(#,##0\);_(&quot;$&quot;* &quot;-&quot;??_);_(@_)"/>
  </numFmts>
  <fonts count="29">
    <font>
      <sz val="11"/>
      <color theme="1"/>
      <name val="Calibri"/>
      <family val="2"/>
      <scheme val="minor"/>
    </font>
    <font>
      <sz val="11"/>
      <color theme="1"/>
      <name val="Calibri"/>
      <family val="2"/>
      <scheme val="minor"/>
    </font>
    <font>
      <sz val="9"/>
      <name val="Montserrat"/>
    </font>
    <font>
      <b/>
      <sz val="14"/>
      <color rgb="FF0070C0"/>
      <name val="Montserrat"/>
    </font>
    <font>
      <b/>
      <sz val="11"/>
      <color theme="1"/>
      <name val="Montserrat"/>
    </font>
    <font>
      <sz val="11"/>
      <color theme="1"/>
      <name val="Montserrat"/>
    </font>
    <font>
      <sz val="12"/>
      <color theme="1"/>
      <name val="Montserrat"/>
    </font>
    <font>
      <b/>
      <sz val="12"/>
      <color theme="1"/>
      <name val="Montserrat"/>
    </font>
    <font>
      <sz val="10"/>
      <color theme="1"/>
      <name val="Montserrat"/>
    </font>
    <font>
      <b/>
      <sz val="18"/>
      <color theme="0"/>
      <name val="Montserrat"/>
    </font>
    <font>
      <b/>
      <sz val="12"/>
      <color theme="0"/>
      <name val="Montserrat"/>
    </font>
    <font>
      <b/>
      <sz val="11"/>
      <color theme="0"/>
      <name val="Montserrat"/>
    </font>
    <font>
      <b/>
      <sz val="16"/>
      <color theme="0"/>
      <name val="Montserrat"/>
    </font>
    <font>
      <sz val="10"/>
      <color rgb="FF2A2A2A"/>
      <name val="Fira Sans"/>
      <family val="2"/>
    </font>
    <font>
      <u/>
      <sz val="11"/>
      <color theme="10"/>
      <name val="Calibri"/>
      <family val="2"/>
      <scheme val="minor"/>
    </font>
    <font>
      <i/>
      <sz val="11"/>
      <color theme="1"/>
      <name val="Montserrat"/>
    </font>
    <font>
      <u/>
      <sz val="11"/>
      <color theme="10"/>
      <name val="Montserrat"/>
    </font>
    <font>
      <i/>
      <sz val="9"/>
      <name val="Montserrat"/>
    </font>
    <font>
      <b/>
      <sz val="10"/>
      <color theme="0"/>
      <name val="Montserrat"/>
    </font>
    <font>
      <sz val="10"/>
      <color theme="0"/>
      <name val="Montserrat"/>
    </font>
    <font>
      <i/>
      <sz val="10"/>
      <name val="Montserrat"/>
    </font>
    <font>
      <b/>
      <sz val="10.5"/>
      <color theme="5"/>
      <name val="Montserrat"/>
    </font>
    <font>
      <b/>
      <sz val="12"/>
      <color rgb="FF1B75BB"/>
      <name val="Montserrat"/>
    </font>
    <font>
      <b/>
      <i/>
      <sz val="10"/>
      <color theme="5"/>
      <name val="Montserrat"/>
    </font>
    <font>
      <sz val="9"/>
      <color theme="1"/>
      <name val="Montserrat"/>
    </font>
    <font>
      <sz val="8"/>
      <color theme="1"/>
      <name val="Montserrat"/>
    </font>
    <font>
      <b/>
      <i/>
      <sz val="11"/>
      <color theme="1"/>
      <name val="Montserrat"/>
    </font>
    <font>
      <sz val="11"/>
      <color theme="5"/>
      <name val="Montserrat"/>
    </font>
    <font>
      <b/>
      <i/>
      <sz val="11"/>
      <color theme="5"/>
      <name val="Montserrat"/>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5"/>
        <bgColor indexed="64"/>
      </patternFill>
    </fill>
    <fill>
      <patternFill patternType="solid">
        <fgColor rgb="FF1B75BB"/>
        <bgColor indexed="64"/>
      </patternFill>
    </fill>
    <fill>
      <patternFill patternType="solid">
        <fgColor theme="9"/>
        <bgColor indexed="64"/>
      </patternFill>
    </fill>
    <fill>
      <patternFill patternType="solid">
        <fgColor theme="0" tint="-4.9989318521683403E-2"/>
        <bgColor indexed="64"/>
      </patternFill>
    </fill>
  </fills>
  <borders count="25">
    <border>
      <left/>
      <right/>
      <top/>
      <bottom/>
      <diagonal/>
    </border>
    <border>
      <left style="medium">
        <color rgb="FF1B75BB"/>
      </left>
      <right/>
      <top style="medium">
        <color rgb="FF1B75BB"/>
      </top>
      <bottom/>
      <diagonal/>
    </border>
    <border>
      <left/>
      <right/>
      <top style="medium">
        <color rgb="FF1B75BB"/>
      </top>
      <bottom/>
      <diagonal/>
    </border>
    <border>
      <left/>
      <right style="medium">
        <color rgb="FF1B75BB"/>
      </right>
      <top style="medium">
        <color rgb="FF1B75BB"/>
      </top>
      <bottom/>
      <diagonal/>
    </border>
    <border>
      <left style="medium">
        <color rgb="FF1B75BB"/>
      </left>
      <right/>
      <top/>
      <bottom/>
      <diagonal/>
    </border>
    <border>
      <left/>
      <right style="medium">
        <color rgb="FF1B75BB"/>
      </right>
      <top/>
      <bottom/>
      <diagonal/>
    </border>
    <border>
      <left style="medium">
        <color rgb="FF1B75BB"/>
      </left>
      <right/>
      <top/>
      <bottom style="medium">
        <color rgb="FF1B75BB"/>
      </bottom>
      <diagonal/>
    </border>
    <border>
      <left/>
      <right/>
      <top/>
      <bottom style="medium">
        <color rgb="FF1B75BB"/>
      </bottom>
      <diagonal/>
    </border>
    <border>
      <left/>
      <right style="medium">
        <color rgb="FF1B75BB"/>
      </right>
      <top/>
      <bottom style="medium">
        <color rgb="FF1B75BB"/>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120">
    <xf numFmtId="0" fontId="0" fillId="0" borderId="0" xfId="0"/>
    <xf numFmtId="0" fontId="2" fillId="0" borderId="0" xfId="0" applyFont="1"/>
    <xf numFmtId="0" fontId="2" fillId="2" borderId="0" xfId="0" applyFont="1" applyFill="1"/>
    <xf numFmtId="0" fontId="3" fillId="0" borderId="0" xfId="0" applyFont="1" applyAlignment="1">
      <alignment horizontal="left" indent="9"/>
    </xf>
    <xf numFmtId="0" fontId="3" fillId="0" borderId="0" xfId="0" applyFont="1"/>
    <xf numFmtId="0" fontId="4" fillId="0" borderId="0" xfId="0" applyFont="1" applyAlignment="1">
      <alignment horizontal="center" wrapText="1"/>
    </xf>
    <xf numFmtId="0" fontId="5" fillId="0" borderId="0" xfId="0" applyFont="1"/>
    <xf numFmtId="0" fontId="6" fillId="0" borderId="0" xfId="0" applyFont="1"/>
    <xf numFmtId="164" fontId="6" fillId="0" borderId="0" xfId="1" applyNumberFormat="1" applyFont="1" applyBorder="1"/>
    <xf numFmtId="0" fontId="7" fillId="0" borderId="0" xfId="0" applyFont="1"/>
    <xf numFmtId="164" fontId="6" fillId="0" borderId="0" xfId="1" applyNumberFormat="1" applyFont="1"/>
    <xf numFmtId="164" fontId="8" fillId="0" borderId="0" xfId="1" applyNumberFormat="1" applyFont="1" applyBorder="1"/>
    <xf numFmtId="0" fontId="10" fillId="4" borderId="0" xfId="0" applyFont="1" applyFill="1"/>
    <xf numFmtId="0" fontId="10" fillId="7" borderId="0" xfId="0" applyFont="1" applyFill="1"/>
    <xf numFmtId="0" fontId="11" fillId="7" borderId="0" xfId="0" applyFont="1" applyFill="1" applyAlignment="1">
      <alignment horizontal="center" wrapText="1"/>
    </xf>
    <xf numFmtId="0" fontId="5" fillId="2" borderId="0" xfId="0" applyFont="1" applyFill="1"/>
    <xf numFmtId="0" fontId="10" fillId="3" borderId="0" xfId="0" applyFont="1" applyFill="1"/>
    <xf numFmtId="0" fontId="11" fillId="3" borderId="0" xfId="0" applyFont="1" applyFill="1" applyAlignment="1">
      <alignment horizontal="center" wrapText="1"/>
    </xf>
    <xf numFmtId="0" fontId="6" fillId="3" borderId="0" xfId="0" applyFont="1" applyFill="1"/>
    <xf numFmtId="164" fontId="7" fillId="0" borderId="0" xfId="1" applyNumberFormat="1" applyFont="1" applyBorder="1"/>
    <xf numFmtId="164" fontId="7" fillId="0" borderId="0" xfId="1" applyNumberFormat="1" applyFont="1"/>
    <xf numFmtId="0" fontId="7" fillId="2" borderId="0" xfId="0" applyFont="1" applyFill="1"/>
    <xf numFmtId="9" fontId="7" fillId="2" borderId="0" xfId="0" applyNumberFormat="1" applyFont="1" applyFill="1" applyBorder="1"/>
    <xf numFmtId="0" fontId="7" fillId="5" borderId="0" xfId="0" applyFont="1" applyFill="1"/>
    <xf numFmtId="164" fontId="7" fillId="5" borderId="0" xfId="1" applyNumberFormat="1" applyFont="1" applyFill="1"/>
    <xf numFmtId="0" fontId="11" fillId="4" borderId="0" xfId="0" applyFont="1" applyFill="1" applyAlignment="1">
      <alignment horizontal="center"/>
    </xf>
    <xf numFmtId="0" fontId="5" fillId="9" borderId="0" xfId="0" applyFont="1" applyFill="1"/>
    <xf numFmtId="0" fontId="11" fillId="9" borderId="0" xfId="0" applyFont="1" applyFill="1" applyAlignment="1">
      <alignment horizontal="center" wrapText="1"/>
    </xf>
    <xf numFmtId="0" fontId="4" fillId="9" borderId="0" xfId="0" applyFont="1" applyFill="1" applyBorder="1"/>
    <xf numFmtId="0" fontId="8" fillId="9" borderId="0" xfId="0" applyFont="1" applyFill="1"/>
    <xf numFmtId="0" fontId="5" fillId="9" borderId="0" xfId="0" applyFont="1" applyFill="1" applyBorder="1" applyAlignment="1">
      <alignment horizontal="left" wrapText="1"/>
    </xf>
    <xf numFmtId="164" fontId="5" fillId="0" borderId="0" xfId="0" applyNumberFormat="1" applyFont="1" applyAlignment="1"/>
    <xf numFmtId="0" fontId="13" fillId="0" borderId="0" xfId="0" applyFont="1" applyAlignment="1">
      <alignment horizontal="left" vertical="center" wrapText="1" indent="1"/>
    </xf>
    <xf numFmtId="0" fontId="14" fillId="0" borderId="0" xfId="2"/>
    <xf numFmtId="0" fontId="4" fillId="0" borderId="0" xfId="0" applyFont="1"/>
    <xf numFmtId="0" fontId="15" fillId="0" borderId="0" xfId="0" applyFont="1"/>
    <xf numFmtId="0" fontId="16" fillId="0" borderId="0" xfId="2" applyFont="1"/>
    <xf numFmtId="0" fontId="17" fillId="0" borderId="0" xfId="0" applyFont="1"/>
    <xf numFmtId="0" fontId="8" fillId="0" borderId="0" xfId="0" applyFont="1"/>
    <xf numFmtId="0" fontId="18" fillId="8" borderId="0" xfId="0" applyFont="1" applyFill="1"/>
    <xf numFmtId="0" fontId="19" fillId="8" borderId="0" xfId="0" applyFont="1" applyFill="1"/>
    <xf numFmtId="6" fontId="18" fillId="8" borderId="0" xfId="0" applyNumberFormat="1" applyFont="1" applyFill="1"/>
    <xf numFmtId="0" fontId="18" fillId="7" borderId="0" xfId="0" applyFont="1" applyFill="1"/>
    <xf numFmtId="0" fontId="19" fillId="7" borderId="0" xfId="0" applyFont="1" applyFill="1"/>
    <xf numFmtId="6" fontId="18" fillId="7" borderId="0" xfId="0" applyNumberFormat="1" applyFont="1" applyFill="1"/>
    <xf numFmtId="0" fontId="8" fillId="2" borderId="0" xfId="0" applyFont="1" applyFill="1"/>
    <xf numFmtId="0" fontId="18" fillId="2" borderId="0" xfId="0" applyFont="1" applyFill="1"/>
    <xf numFmtId="0" fontId="19" fillId="2" borderId="0" xfId="0" applyFont="1" applyFill="1"/>
    <xf numFmtId="6" fontId="18" fillId="2" borderId="0" xfId="0" applyNumberFormat="1" applyFont="1" applyFill="1"/>
    <xf numFmtId="0" fontId="20" fillId="2" borderId="0" xfId="0" applyFont="1" applyFill="1"/>
    <xf numFmtId="164" fontId="10" fillId="6" borderId="0" xfId="1" applyNumberFormat="1" applyFont="1" applyFill="1" applyBorder="1"/>
    <xf numFmtId="0" fontId="12" fillId="7" borderId="4" xfId="0" applyFont="1" applyFill="1" applyBorder="1"/>
    <xf numFmtId="0" fontId="12" fillId="7" borderId="0" xfId="0" applyFont="1" applyFill="1" applyBorder="1"/>
    <xf numFmtId="9" fontId="9" fillId="7" borderId="5" xfId="0" applyNumberFormat="1" applyFont="1" applyFill="1" applyBorder="1"/>
    <xf numFmtId="0" fontId="12" fillId="2" borderId="4" xfId="0" applyFont="1" applyFill="1" applyBorder="1"/>
    <xf numFmtId="0" fontId="12" fillId="2" borderId="0" xfId="0" applyFont="1" applyFill="1" applyBorder="1"/>
    <xf numFmtId="9" fontId="9" fillId="2" borderId="5" xfId="0" applyNumberFormat="1" applyFont="1" applyFill="1" applyBorder="1"/>
    <xf numFmtId="0" fontId="10" fillId="7" borderId="4" xfId="0" applyFont="1" applyFill="1" applyBorder="1"/>
    <xf numFmtId="0" fontId="10" fillId="7" borderId="0" xfId="0" applyFont="1" applyFill="1" applyBorder="1"/>
    <xf numFmtId="164" fontId="10" fillId="7" borderId="5" xfId="0" applyNumberFormat="1" applyFont="1" applyFill="1" applyBorder="1"/>
    <xf numFmtId="0" fontId="10" fillId="7" borderId="6" xfId="0" applyFont="1" applyFill="1" applyBorder="1"/>
    <xf numFmtId="0" fontId="10" fillId="7" borderId="7" xfId="0" applyFont="1" applyFill="1" applyBorder="1"/>
    <xf numFmtId="9" fontId="10" fillId="7" borderId="8" xfId="0" applyNumberFormat="1" applyFont="1" applyFill="1" applyBorder="1"/>
    <xf numFmtId="0" fontId="14" fillId="2" borderId="0" xfId="2" applyFill="1"/>
    <xf numFmtId="44" fontId="5" fillId="0" borderId="0" xfId="0" applyNumberFormat="1" applyFont="1"/>
    <xf numFmtId="0" fontId="22" fillId="0" borderId="0" xfId="0" applyFont="1" applyAlignment="1"/>
    <xf numFmtId="164" fontId="7" fillId="5" borderId="0" xfId="1" applyNumberFormat="1" applyFont="1" applyFill="1" applyBorder="1"/>
    <xf numFmtId="0" fontId="23" fillId="2" borderId="9" xfId="0" applyFont="1" applyFill="1" applyBorder="1"/>
    <xf numFmtId="0" fontId="7" fillId="2" borderId="10" xfId="0" applyFont="1" applyFill="1" applyBorder="1"/>
    <xf numFmtId="9" fontId="7" fillId="2" borderId="11" xfId="0" applyNumberFormat="1" applyFont="1" applyFill="1" applyBorder="1"/>
    <xf numFmtId="0" fontId="23" fillId="2" borderId="12" xfId="0" applyFont="1" applyFill="1" applyBorder="1"/>
    <xf numFmtId="0" fontId="7" fillId="2" borderId="13" xfId="0" applyFont="1" applyFill="1" applyBorder="1"/>
    <xf numFmtId="9" fontId="7" fillId="2" borderId="14" xfId="0" applyNumberFormat="1" applyFont="1" applyFill="1" applyBorder="1"/>
    <xf numFmtId="0" fontId="24" fillId="0" borderId="0" xfId="0" applyFont="1"/>
    <xf numFmtId="0" fontId="4" fillId="0" borderId="22" xfId="0" applyFont="1" applyBorder="1"/>
    <xf numFmtId="0" fontId="4" fillId="0" borderId="23" xfId="0" applyFont="1" applyBorder="1"/>
    <xf numFmtId="0" fontId="4" fillId="0" borderId="24" xfId="0" applyFont="1" applyBorder="1"/>
    <xf numFmtId="0" fontId="6" fillId="0" borderId="0" xfId="0" applyFont="1" applyBorder="1" applyAlignment="1">
      <alignment horizontal="center"/>
    </xf>
    <xf numFmtId="0" fontId="26" fillId="0" borderId="0" xfId="0" applyFont="1"/>
    <xf numFmtId="0" fontId="27" fillId="0" borderId="0" xfId="0" applyFont="1"/>
    <xf numFmtId="0" fontId="28" fillId="0" borderId="0" xfId="0" applyFont="1"/>
    <xf numFmtId="0" fontId="6" fillId="9" borderId="22" xfId="0" applyFont="1" applyFill="1" applyBorder="1"/>
    <xf numFmtId="0" fontId="6" fillId="9" borderId="23" xfId="0" applyFont="1" applyFill="1" applyBorder="1" applyAlignment="1">
      <alignment horizontal="center"/>
    </xf>
    <xf numFmtId="0" fontId="6" fillId="9" borderId="24" xfId="0" applyFont="1" applyFill="1" applyBorder="1" applyAlignment="1">
      <alignment horizontal="center"/>
    </xf>
    <xf numFmtId="44" fontId="8" fillId="9" borderId="0" xfId="0" applyNumberFormat="1" applyFont="1" applyFill="1"/>
    <xf numFmtId="164" fontId="5" fillId="0" borderId="0" xfId="0" applyNumberFormat="1" applyFont="1"/>
    <xf numFmtId="0" fontId="21" fillId="2" borderId="4" xfId="0" applyFont="1" applyFill="1" applyBorder="1" applyAlignment="1">
      <alignment horizontal="left" wrapText="1"/>
    </xf>
    <xf numFmtId="0" fontId="21" fillId="2" borderId="0" xfId="0" applyFont="1" applyFill="1" applyBorder="1" applyAlignment="1">
      <alignment horizontal="left" wrapText="1"/>
    </xf>
    <xf numFmtId="0" fontId="21" fillId="2" borderId="5" xfId="0" applyFont="1" applyFill="1" applyBorder="1" applyAlignment="1">
      <alignment horizontal="left" wrapText="1"/>
    </xf>
    <xf numFmtId="0" fontId="12" fillId="7" borderId="1" xfId="0" applyFont="1" applyFill="1" applyBorder="1" applyAlignment="1">
      <alignment horizontal="center"/>
    </xf>
    <xf numFmtId="0" fontId="12" fillId="7" borderId="2" xfId="0" applyFont="1" applyFill="1" applyBorder="1" applyAlignment="1">
      <alignment horizontal="center"/>
    </xf>
    <xf numFmtId="0" fontId="12" fillId="7" borderId="3" xfId="0" applyFont="1" applyFill="1" applyBorder="1" applyAlignment="1">
      <alignment horizontal="center"/>
    </xf>
    <xf numFmtId="0" fontId="10" fillId="7" borderId="0" xfId="0" applyFont="1" applyFill="1" applyAlignment="1">
      <alignment horizontal="center"/>
    </xf>
    <xf numFmtId="0" fontId="6" fillId="3" borderId="15" xfId="0" applyFont="1" applyFill="1" applyBorder="1" applyAlignment="1">
      <alignment horizontal="center"/>
    </xf>
    <xf numFmtId="0" fontId="25" fillId="0" borderId="15" xfId="0" applyFont="1" applyBorder="1" applyAlignment="1">
      <alignment horizontal="left" wrapText="1"/>
    </xf>
    <xf numFmtId="0" fontId="25" fillId="0" borderId="16" xfId="0" applyFont="1" applyBorder="1" applyAlignment="1">
      <alignment horizontal="left" wrapText="1"/>
    </xf>
    <xf numFmtId="0" fontId="25" fillId="0" borderId="17" xfId="0" applyFont="1" applyBorder="1" applyAlignment="1">
      <alignment horizontal="left" wrapText="1"/>
    </xf>
    <xf numFmtId="0" fontId="25" fillId="0" borderId="18" xfId="0" applyFont="1" applyBorder="1" applyAlignment="1">
      <alignment horizontal="left" wrapText="1"/>
    </xf>
    <xf numFmtId="0" fontId="25" fillId="0" borderId="19" xfId="0" applyFont="1" applyBorder="1" applyAlignment="1">
      <alignment horizontal="left" wrapText="1"/>
    </xf>
    <xf numFmtId="0" fontId="25" fillId="0" borderId="20" xfId="0" applyFont="1" applyBorder="1" applyAlignment="1">
      <alignment horizontal="left" wrapText="1"/>
    </xf>
    <xf numFmtId="0" fontId="25" fillId="0" borderId="21" xfId="0" applyFont="1" applyBorder="1" applyAlignment="1">
      <alignment horizontal="left" wrapText="1"/>
    </xf>
    <xf numFmtId="0" fontId="10" fillId="4" borderId="0" xfId="0" applyFont="1" applyFill="1" applyAlignment="1">
      <alignment horizontal="center"/>
    </xf>
    <xf numFmtId="0" fontId="24" fillId="0" borderId="22" xfId="0" applyFont="1" applyBorder="1" applyAlignment="1">
      <alignment wrapText="1"/>
    </xf>
    <xf numFmtId="0" fontId="24" fillId="0" borderId="23" xfId="0" applyFont="1" applyBorder="1" applyAlignment="1">
      <alignment wrapText="1"/>
    </xf>
    <xf numFmtId="0" fontId="24" fillId="0" borderId="24" xfId="0" applyFont="1" applyBorder="1" applyAlignment="1">
      <alignment wrapText="1"/>
    </xf>
    <xf numFmtId="0" fontId="24" fillId="0" borderId="22" xfId="0" applyFont="1" applyBorder="1" applyAlignment="1">
      <alignment horizontal="left" wrapText="1"/>
    </xf>
    <xf numFmtId="0" fontId="24" fillId="0" borderId="23" xfId="0" applyFont="1" applyBorder="1" applyAlignment="1">
      <alignment horizontal="left" wrapText="1"/>
    </xf>
    <xf numFmtId="0" fontId="24" fillId="0" borderId="24" xfId="0" applyFont="1" applyBorder="1" applyAlignment="1">
      <alignment horizontal="left" wrapText="1"/>
    </xf>
    <xf numFmtId="0" fontId="6" fillId="9" borderId="16" xfId="0" applyFont="1" applyFill="1" applyBorder="1" applyAlignment="1"/>
    <xf numFmtId="0" fontId="6" fillId="9" borderId="17" xfId="0" applyFont="1" applyFill="1" applyBorder="1" applyAlignment="1"/>
    <xf numFmtId="0" fontId="6" fillId="9" borderId="18" xfId="0" applyFont="1" applyFill="1" applyBorder="1" applyAlignment="1"/>
    <xf numFmtId="0" fontId="6" fillId="9" borderId="19" xfId="0" applyFont="1" applyFill="1" applyBorder="1" applyAlignment="1"/>
    <xf numFmtId="0" fontId="6" fillId="9" borderId="20" xfId="0" applyFont="1" applyFill="1" applyBorder="1" applyAlignment="1"/>
    <xf numFmtId="0" fontId="6" fillId="9" borderId="21" xfId="0" applyFont="1" applyFill="1" applyBorder="1" applyAlignment="1"/>
    <xf numFmtId="0" fontId="6" fillId="9" borderId="16" xfId="0" applyFont="1" applyFill="1" applyBorder="1" applyAlignment="1">
      <alignment horizontal="left"/>
    </xf>
    <xf numFmtId="0" fontId="6" fillId="9" borderId="17" xfId="0" applyFont="1" applyFill="1" applyBorder="1" applyAlignment="1">
      <alignment horizontal="left"/>
    </xf>
    <xf numFmtId="0" fontId="6" fillId="9" borderId="18" xfId="0" applyFont="1" applyFill="1" applyBorder="1" applyAlignment="1">
      <alignment horizontal="left"/>
    </xf>
    <xf numFmtId="0" fontId="6" fillId="9" borderId="19" xfId="0" applyFont="1" applyFill="1" applyBorder="1" applyAlignment="1">
      <alignment horizontal="left"/>
    </xf>
    <xf numFmtId="0" fontId="6" fillId="9" borderId="20" xfId="0" applyFont="1" applyFill="1" applyBorder="1" applyAlignment="1">
      <alignment horizontal="left"/>
    </xf>
    <xf numFmtId="0" fontId="6" fillId="9" borderId="21" xfId="0"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Medium9"/>
  <colors>
    <mruColors>
      <color rgb="FF1B75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76197</xdr:colOff>
      <xdr:row>0</xdr:row>
      <xdr:rowOff>85724</xdr:rowOff>
    </xdr:from>
    <xdr:to>
      <xdr:col>1</xdr:col>
      <xdr:colOff>811847</xdr:colOff>
      <xdr:row>1</xdr:row>
      <xdr:rowOff>228599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77" y="85724"/>
          <a:ext cx="735650" cy="356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739140</xdr:colOff>
      <xdr:row>50</xdr:row>
      <xdr:rowOff>192175</xdr:rowOff>
    </xdr:from>
    <xdr:to>
      <xdr:col>14</xdr:col>
      <xdr:colOff>7620</xdr:colOff>
      <xdr:row>69</xdr:row>
      <xdr:rowOff>183522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204460" y="11888875"/>
          <a:ext cx="4739640" cy="4045187"/>
        </a:xfrm>
        <a:prstGeom prst="rect">
          <a:avLst/>
        </a:prstGeom>
      </xdr:spPr>
    </xdr:pic>
    <xdr:clientData/>
  </xdr:twoCellAnchor>
  <xdr:twoCellAnchor editAs="oneCell">
    <xdr:from>
      <xdr:col>1</xdr:col>
      <xdr:colOff>60960</xdr:colOff>
      <xdr:row>0</xdr:row>
      <xdr:rowOff>38100</xdr:rowOff>
    </xdr:from>
    <xdr:to>
      <xdr:col>1</xdr:col>
      <xdr:colOff>830900</xdr:colOff>
      <xdr:row>1</xdr:row>
      <xdr:rowOff>180975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680" y="38100"/>
          <a:ext cx="769940" cy="356235"/>
        </a:xfrm>
        <a:prstGeom prst="rect">
          <a:avLst/>
        </a:prstGeom>
      </xdr:spPr>
    </xdr:pic>
    <xdr:clientData/>
  </xdr:twoCellAnchor>
  <xdr:twoCellAnchor editAs="oneCell">
    <xdr:from>
      <xdr:col>1</xdr:col>
      <xdr:colOff>38100</xdr:colOff>
      <xdr:row>51</xdr:row>
      <xdr:rowOff>137159</xdr:rowOff>
    </xdr:from>
    <xdr:to>
      <xdr:col>6</xdr:col>
      <xdr:colOff>30545</xdr:colOff>
      <xdr:row>69</xdr:row>
      <xdr:rowOff>205740</xdr:rowOff>
    </xdr:to>
    <xdr:pic>
      <xdr:nvPicPr>
        <xdr:cNvPr id="5" name="Picture 4"/>
        <xdr:cNvPicPr>
          <a:picLocks noChangeAspect="1"/>
        </xdr:cNvPicPr>
      </xdr:nvPicPr>
      <xdr:blipFill>
        <a:blip xmlns:r="http://schemas.openxmlformats.org/officeDocument/2006/relationships" r:embed="rId3"/>
        <a:stretch>
          <a:fillRect/>
        </a:stretch>
      </xdr:blipFill>
      <xdr:spPr>
        <a:xfrm>
          <a:off x="83820" y="12047219"/>
          <a:ext cx="4412045" cy="39090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olverusa.sharepoint.com/sites/Pricing-Global/Shared%20Documents/4.x%20to%20Cloud%20Offer/New%20folder/Copy%20of%20Solver%20Quote%20Form%202020Q2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 Quote"/>
      <sheetName val="Licenses"/>
      <sheetName val="Service Tiers"/>
    </sheetNames>
    <sheetDataSet>
      <sheetData sheetId="0"/>
      <sheetData sheetId="1">
        <row r="79">
          <cell r="B79">
            <v>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azure.microsoft.com/en-us/pricing/tco/calculator/" TargetMode="External"/><Relationship Id="rId1" Type="http://schemas.openxmlformats.org/officeDocument/2006/relationships/hyperlink" Target="https://support.solverglobal.com/index.php?/Knowledgebase/Article/View/bi360-documentation-summary-for-the-latest-version-releas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4"/>
  <sheetViews>
    <sheetView showGridLines="0" tabSelected="1" workbookViewId="0">
      <selection activeCell="D33" sqref="D33"/>
    </sheetView>
  </sheetViews>
  <sheetFormatPr defaultColWidth="8.88671875" defaultRowHeight="16.8"/>
  <cols>
    <col min="1" max="1" width="2.109375" style="6" customWidth="1"/>
    <col min="2" max="2" width="84" style="6" customWidth="1"/>
    <col min="3" max="3" width="1.33203125" style="6" customWidth="1"/>
    <col min="4" max="4" width="15.44140625" style="6" customWidth="1"/>
    <col min="5" max="5" width="1.33203125" style="6" customWidth="1"/>
    <col min="6" max="6" width="57.5546875" style="6" customWidth="1"/>
    <col min="7" max="7" width="10.5546875" style="6" bestFit="1" customWidth="1"/>
    <col min="8" max="16384" width="8.88671875" style="6"/>
  </cols>
  <sheetData>
    <row r="2" spans="2:6" ht="21.6">
      <c r="B2" s="3"/>
      <c r="C2" s="4"/>
      <c r="D2" s="5"/>
    </row>
    <row r="3" spans="2:6" ht="21.6">
      <c r="B3" s="65" t="s">
        <v>0</v>
      </c>
      <c r="C3" s="4"/>
      <c r="D3" s="5"/>
    </row>
    <row r="4" spans="2:6" ht="21.6">
      <c r="B4" s="65" t="s">
        <v>1</v>
      </c>
      <c r="C4" s="4"/>
      <c r="D4" s="5"/>
    </row>
    <row r="5" spans="2:6" ht="22.2" thickBot="1">
      <c r="C5" s="4"/>
      <c r="D5" s="5"/>
    </row>
    <row r="6" spans="2:6" ht="24.6">
      <c r="B6" s="89" t="s">
        <v>73</v>
      </c>
      <c r="C6" s="90"/>
      <c r="D6" s="91"/>
    </row>
    <row r="7" spans="2:6" ht="15.6" customHeight="1">
      <c r="B7" s="86" t="s">
        <v>2</v>
      </c>
      <c r="C7" s="87"/>
      <c r="D7" s="88"/>
    </row>
    <row r="8" spans="2:6" ht="21.6" customHeight="1">
      <c r="B8" s="86"/>
      <c r="C8" s="87"/>
      <c r="D8" s="88"/>
    </row>
    <row r="9" spans="2:6" ht="27">
      <c r="B9" s="51" t="s">
        <v>3</v>
      </c>
      <c r="C9" s="52"/>
      <c r="D9" s="53">
        <f>IF(OR(D18=0,D20=0,D22=0),0,D11/D34)</f>
        <v>0</v>
      </c>
    </row>
    <row r="10" spans="2:6" s="15" customFormat="1" ht="3.6" customHeight="1">
      <c r="B10" s="54"/>
      <c r="C10" s="55"/>
      <c r="D10" s="56"/>
    </row>
    <row r="11" spans="2:6" ht="18">
      <c r="B11" s="57" t="s">
        <v>4</v>
      </c>
      <c r="C11" s="58"/>
      <c r="D11" s="59">
        <f>IF(OR(D18=0,D20=0,D22=0),0,D29-D34)</f>
        <v>0</v>
      </c>
    </row>
    <row r="12" spans="2:6" ht="18.600000000000001" thickBot="1">
      <c r="B12" s="60" t="s">
        <v>64</v>
      </c>
      <c r="C12" s="61"/>
      <c r="D12" s="62">
        <f>D11/D29</f>
        <v>0</v>
      </c>
    </row>
    <row r="13" spans="2:6" ht="18.600000000000001" thickBot="1">
      <c r="B13" s="21"/>
      <c r="C13" s="21"/>
      <c r="D13" s="22"/>
    </row>
    <row r="14" spans="2:6" ht="18">
      <c r="B14" s="67" t="s">
        <v>40</v>
      </c>
      <c r="C14" s="68"/>
      <c r="D14" s="69"/>
    </row>
    <row r="15" spans="2:6" ht="18.600000000000001" thickBot="1">
      <c r="B15" s="70" t="s">
        <v>41</v>
      </c>
      <c r="C15" s="71"/>
      <c r="D15" s="72"/>
    </row>
    <row r="16" spans="2:6" ht="18">
      <c r="B16" s="13" t="s">
        <v>5</v>
      </c>
      <c r="C16" s="14"/>
      <c r="D16" s="14" t="s">
        <v>6</v>
      </c>
      <c r="F16" s="14" t="s">
        <v>7</v>
      </c>
    </row>
    <row r="17" spans="2:7" s="15" customFormat="1" ht="4.95" customHeight="1">
      <c r="B17" s="16"/>
      <c r="C17" s="17"/>
      <c r="D17" s="27"/>
      <c r="F17" s="30"/>
    </row>
    <row r="18" spans="2:7" ht="18">
      <c r="B18" s="18" t="s">
        <v>8</v>
      </c>
      <c r="C18" s="18"/>
      <c r="D18" s="50">
        <v>0</v>
      </c>
      <c r="F18" s="29" t="s">
        <v>9</v>
      </c>
    </row>
    <row r="19" spans="2:7" ht="4.2" customHeight="1">
      <c r="B19" s="18"/>
      <c r="C19" s="18"/>
      <c r="D19" s="26"/>
      <c r="F19" s="29"/>
    </row>
    <row r="20" spans="2:7" ht="18">
      <c r="B20" s="18" t="s">
        <v>67</v>
      </c>
      <c r="C20" s="18"/>
      <c r="D20" s="50">
        <v>30000</v>
      </c>
      <c r="F20" s="29" t="s">
        <v>11</v>
      </c>
    </row>
    <row r="21" spans="2:7" ht="4.2" customHeight="1">
      <c r="B21" s="18"/>
      <c r="C21" s="18"/>
      <c r="D21" s="28"/>
      <c r="F21" s="29"/>
    </row>
    <row r="22" spans="2:7" ht="18">
      <c r="B22" s="18" t="s">
        <v>65</v>
      </c>
      <c r="C22" s="18"/>
      <c r="D22" s="50">
        <v>0</v>
      </c>
      <c r="F22" s="29" t="s">
        <v>66</v>
      </c>
    </row>
    <row r="23" spans="2:7" ht="18">
      <c r="B23" s="7"/>
      <c r="C23" s="7"/>
      <c r="D23" s="64"/>
      <c r="F23" s="84"/>
      <c r="G23" s="85"/>
    </row>
    <row r="24" spans="2:7" ht="18">
      <c r="B24" s="12" t="s">
        <v>13</v>
      </c>
      <c r="C24" s="12"/>
      <c r="D24" s="25" t="s">
        <v>14</v>
      </c>
      <c r="F24" s="29"/>
    </row>
    <row r="25" spans="2:7" ht="18">
      <c r="B25" s="7" t="s">
        <v>72</v>
      </c>
      <c r="C25" s="7"/>
      <c r="D25" s="8">
        <f>D22*5</f>
        <v>0</v>
      </c>
      <c r="F25" s="29" t="s">
        <v>16</v>
      </c>
    </row>
    <row r="26" spans="2:7" ht="18">
      <c r="B26" s="7" t="s">
        <v>63</v>
      </c>
      <c r="C26" s="7"/>
      <c r="D26" s="8">
        <f>D20</f>
        <v>30000</v>
      </c>
      <c r="F26" s="29" t="s">
        <v>11</v>
      </c>
    </row>
    <row r="27" spans="2:7" ht="18">
      <c r="B27" s="7" t="s">
        <v>17</v>
      </c>
      <c r="C27" s="7"/>
      <c r="D27" s="8">
        <f>IF(D20&gt;15000,'Information and Assumptions'!N48,'Information and Assumptions'!F48)</f>
        <v>114275</v>
      </c>
      <c r="E27" s="31"/>
      <c r="F27" s="29" t="s">
        <v>18</v>
      </c>
    </row>
    <row r="28" spans="2:7" ht="20.399999999999999" customHeight="1">
      <c r="B28" s="7" t="s">
        <v>19</v>
      </c>
      <c r="C28" s="7"/>
      <c r="D28" s="8">
        <f>IF(D20&gt;15000,'Information and Assumptions'!N49+'Information and Assumptions'!N50,'Information and Assumptions'!F49+'Information and Assumptions'!F49)</f>
        <v>32200</v>
      </c>
      <c r="F28" s="29" t="s">
        <v>18</v>
      </c>
    </row>
    <row r="29" spans="2:7" ht="18">
      <c r="B29" s="23" t="s">
        <v>20</v>
      </c>
      <c r="C29" s="23"/>
      <c r="D29" s="66">
        <f>SUM(D25:D28)</f>
        <v>176475</v>
      </c>
      <c r="F29" s="29"/>
    </row>
    <row r="30" spans="2:7" ht="18">
      <c r="B30" s="9"/>
      <c r="C30" s="9"/>
      <c r="D30" s="19"/>
      <c r="F30" s="29"/>
    </row>
    <row r="31" spans="2:7" ht="18">
      <c r="B31" s="12" t="s">
        <v>21</v>
      </c>
      <c r="C31" s="12"/>
      <c r="D31" s="25" t="s">
        <v>14</v>
      </c>
      <c r="F31" s="29"/>
    </row>
    <row r="32" spans="2:7" ht="18">
      <c r="B32" s="7" t="s">
        <v>22</v>
      </c>
      <c r="C32" s="7"/>
      <c r="D32" s="10">
        <f>(D18*5)+D20</f>
        <v>30000</v>
      </c>
      <c r="E32" s="11"/>
      <c r="F32" s="29" t="s">
        <v>23</v>
      </c>
    </row>
    <row r="33" spans="2:6" ht="18">
      <c r="B33" s="7" t="s">
        <v>24</v>
      </c>
      <c r="C33" s="7"/>
      <c r="D33" s="10">
        <f>-(D18*5)*0.4</f>
        <v>0</v>
      </c>
      <c r="E33" s="11"/>
      <c r="F33" s="29" t="s">
        <v>25</v>
      </c>
    </row>
    <row r="34" spans="2:6" ht="18">
      <c r="B34" s="23" t="s">
        <v>26</v>
      </c>
      <c r="C34" s="23"/>
      <c r="D34" s="24">
        <f>SUM(D32:D33)</f>
        <v>30000</v>
      </c>
      <c r="E34" s="11"/>
      <c r="F34" s="29"/>
    </row>
    <row r="35" spans="2:6" ht="10.199999999999999" customHeight="1">
      <c r="B35" s="9"/>
      <c r="C35" s="9"/>
      <c r="D35" s="20"/>
      <c r="E35" s="11"/>
    </row>
    <row r="36" spans="2:6">
      <c r="B36" s="37" t="s">
        <v>27</v>
      </c>
    </row>
    <row r="37" spans="2:6">
      <c r="B37" s="37" t="s">
        <v>28</v>
      </c>
    </row>
    <row r="38" spans="2:6" s="15" customFormat="1">
      <c r="B38" s="63" t="s">
        <v>29</v>
      </c>
      <c r="F38" s="6"/>
    </row>
    <row r="41" spans="2:6">
      <c r="C41" s="1"/>
      <c r="D41" s="1"/>
      <c r="E41" s="2"/>
      <c r="F41" s="1"/>
    </row>
    <row r="42" spans="2:6">
      <c r="B42" s="1"/>
      <c r="C42" s="1"/>
      <c r="D42" s="1"/>
      <c r="E42" s="2"/>
      <c r="F42" s="1"/>
    </row>
    <row r="43" spans="2:6">
      <c r="B43" s="32"/>
      <c r="D43" s="33"/>
    </row>
    <row r="44" spans="2:6">
      <c r="B44" s="32"/>
    </row>
  </sheetData>
  <mergeCells count="2">
    <mergeCell ref="B7:D8"/>
    <mergeCell ref="B6:D6"/>
  </mergeCells>
  <dataValidations xWindow="990" yWindow="817" count="3">
    <dataValidation allowBlank="1" showInputMessage="1" showErrorMessage="1" promptTitle="Enhancement Plan Amount" prompt="Amount on last renewal invoice." sqref="D22"/>
    <dataValidation allowBlank="1" showInputMessage="1" showErrorMessage="1" promptTitle="Solver Cloud Annual Subscription" prompt="Ask your Solver Representative for a quote that is equivalent to your current 4.x/5.x module and user configuration." sqref="D18"/>
    <dataValidation type="list" allowBlank="1" showInputMessage="1" showErrorMessage="1" promptTitle="Estimated Migration Services" prompt="Small     &lt;25   Users = $15,000_x000a_Medium &lt;200 Users = $30,000_x000a_Large     &gt;200 Users = $45,000" sqref="D20">
      <formula1>"15000,30000,45000"</formula1>
    </dataValidation>
  </dataValidations>
  <hyperlinks>
    <hyperlink ref="B38" location="'Information and Assumptions'!A1" display="Additional assumptions details"/>
  </hyperlinks>
  <pageMargins left="0.25" right="0.25" top="0.75" bottom="0.75" header="0.3" footer="0.3"/>
  <pageSetup scale="84"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51"/>
  <sheetViews>
    <sheetView showGridLines="0" workbookViewId="0">
      <selection activeCell="B51" sqref="B51"/>
    </sheetView>
  </sheetViews>
  <sheetFormatPr defaultColWidth="8.88671875" defaultRowHeight="16.8"/>
  <cols>
    <col min="1" max="1" width="0.6640625" style="6" customWidth="1"/>
    <col min="2" max="2" width="31.109375" style="6" customWidth="1"/>
    <col min="3" max="4" width="8.88671875" style="6"/>
    <col min="5" max="5" width="2.6640625" style="6" customWidth="1"/>
    <col min="6" max="6" width="12.88671875" style="6" customWidth="1"/>
    <col min="7" max="7" width="11" style="6" customWidth="1"/>
    <col min="8" max="8" width="7.44140625" style="6" customWidth="1"/>
    <col min="9" max="9" width="4.88671875" style="6" customWidth="1"/>
    <col min="10" max="13" width="8.88671875" style="6"/>
    <col min="14" max="14" width="20.88671875" style="6" customWidth="1"/>
    <col min="15" max="15" width="13.6640625" style="6" customWidth="1"/>
    <col min="16" max="16" width="16.33203125" style="6" customWidth="1"/>
    <col min="17" max="16384" width="8.88671875" style="6"/>
  </cols>
  <sheetData>
    <row r="3" spans="2:13" ht="18">
      <c r="B3" s="65" t="s">
        <v>0</v>
      </c>
    </row>
    <row r="4" spans="2:13" ht="18">
      <c r="B4" s="65" t="s">
        <v>42</v>
      </c>
    </row>
    <row r="6" spans="2:13" s="79" customFormat="1">
      <c r="B6" s="80" t="s">
        <v>51</v>
      </c>
      <c r="C6" s="80"/>
      <c r="D6" s="80"/>
      <c r="E6" s="80"/>
      <c r="F6" s="80"/>
      <c r="G6" s="80"/>
      <c r="H6" s="80"/>
      <c r="I6" s="80"/>
      <c r="J6" s="80"/>
      <c r="K6" s="80"/>
      <c r="L6" s="80"/>
      <c r="M6" s="80"/>
    </row>
    <row r="7" spans="2:13" s="79" customFormat="1">
      <c r="B7" s="80" t="s">
        <v>50</v>
      </c>
      <c r="C7" s="80"/>
      <c r="D7" s="80"/>
      <c r="E7" s="80"/>
      <c r="F7" s="80"/>
      <c r="G7" s="80"/>
      <c r="H7" s="80"/>
      <c r="I7" s="80"/>
      <c r="J7" s="80"/>
      <c r="K7" s="80"/>
      <c r="L7" s="80"/>
      <c r="M7" s="80"/>
    </row>
    <row r="9" spans="2:13" ht="18">
      <c r="B9" s="92" t="s">
        <v>5</v>
      </c>
      <c r="C9" s="92"/>
      <c r="D9" s="92"/>
      <c r="E9" s="92"/>
      <c r="F9" s="92"/>
      <c r="G9" s="92"/>
      <c r="H9" s="92"/>
      <c r="I9" s="92"/>
      <c r="J9" s="92"/>
      <c r="K9" s="92"/>
      <c r="L9" s="92"/>
      <c r="M9" s="92"/>
    </row>
    <row r="10" spans="2:13">
      <c r="B10" s="74" t="s">
        <v>43</v>
      </c>
      <c r="C10" s="75"/>
      <c r="D10" s="75"/>
      <c r="E10" s="75"/>
      <c r="F10" s="75"/>
      <c r="G10" s="75"/>
      <c r="H10" s="75"/>
      <c r="I10" s="75"/>
      <c r="J10" s="75"/>
      <c r="K10" s="75"/>
      <c r="L10" s="75"/>
      <c r="M10" s="76"/>
    </row>
    <row r="11" spans="2:13" ht="18" customHeight="1">
      <c r="B11" s="93" t="s">
        <v>8</v>
      </c>
      <c r="C11" s="93"/>
      <c r="D11" s="93"/>
      <c r="E11" s="93"/>
      <c r="F11" s="94" t="s">
        <v>44</v>
      </c>
      <c r="G11" s="94"/>
      <c r="H11" s="94"/>
      <c r="I11" s="94"/>
      <c r="J11" s="94"/>
      <c r="K11" s="94"/>
      <c r="L11" s="94"/>
      <c r="M11" s="94"/>
    </row>
    <row r="12" spans="2:13" ht="18" customHeight="1">
      <c r="B12" s="93"/>
      <c r="C12" s="93"/>
      <c r="D12" s="93"/>
      <c r="E12" s="93"/>
      <c r="F12" s="94"/>
      <c r="G12" s="94"/>
      <c r="H12" s="94"/>
      <c r="I12" s="94"/>
      <c r="J12" s="94"/>
      <c r="K12" s="94"/>
      <c r="L12" s="94"/>
      <c r="M12" s="94"/>
    </row>
    <row r="13" spans="2:13" ht="18" customHeight="1">
      <c r="B13" s="93" t="s">
        <v>10</v>
      </c>
      <c r="C13" s="93"/>
      <c r="D13" s="93"/>
      <c r="E13" s="93"/>
      <c r="F13" s="94" t="s">
        <v>45</v>
      </c>
      <c r="G13" s="94"/>
      <c r="H13" s="94"/>
      <c r="I13" s="94"/>
      <c r="J13" s="94"/>
      <c r="K13" s="94"/>
      <c r="L13" s="94"/>
      <c r="M13" s="94"/>
    </row>
    <row r="14" spans="2:13" ht="18" customHeight="1">
      <c r="B14" s="93"/>
      <c r="C14" s="93"/>
      <c r="D14" s="93"/>
      <c r="E14" s="93"/>
      <c r="F14" s="94"/>
      <c r="G14" s="94"/>
      <c r="H14" s="94"/>
      <c r="I14" s="94"/>
      <c r="J14" s="94"/>
      <c r="K14" s="94"/>
      <c r="L14" s="94"/>
      <c r="M14" s="94"/>
    </row>
    <row r="15" spans="2:13" ht="18" customHeight="1">
      <c r="B15" s="93" t="s">
        <v>12</v>
      </c>
      <c r="C15" s="93"/>
      <c r="D15" s="93"/>
      <c r="E15" s="93"/>
      <c r="F15" s="95" t="s">
        <v>68</v>
      </c>
      <c r="G15" s="96"/>
      <c r="H15" s="96"/>
      <c r="I15" s="96"/>
      <c r="J15" s="96"/>
      <c r="K15" s="96"/>
      <c r="L15" s="96"/>
      <c r="M15" s="97"/>
    </row>
    <row r="16" spans="2:13">
      <c r="B16" s="93"/>
      <c r="C16" s="93"/>
      <c r="D16" s="93"/>
      <c r="E16" s="93"/>
      <c r="F16" s="98"/>
      <c r="G16" s="99"/>
      <c r="H16" s="99"/>
      <c r="I16" s="99"/>
      <c r="J16" s="99"/>
      <c r="K16" s="99"/>
      <c r="L16" s="99"/>
      <c r="M16" s="100"/>
    </row>
    <row r="18" spans="2:13">
      <c r="B18" s="73"/>
    </row>
    <row r="19" spans="2:13" ht="18">
      <c r="B19" s="101" t="s">
        <v>13</v>
      </c>
      <c r="C19" s="101"/>
      <c r="D19" s="101"/>
      <c r="E19" s="101"/>
      <c r="F19" s="101"/>
      <c r="G19" s="101"/>
      <c r="H19" s="101"/>
      <c r="I19" s="101"/>
      <c r="J19" s="101"/>
      <c r="K19" s="101"/>
      <c r="L19" s="101"/>
      <c r="M19" s="101"/>
    </row>
    <row r="20" spans="2:13">
      <c r="B20" s="74" t="s">
        <v>61</v>
      </c>
      <c r="C20" s="75"/>
      <c r="D20" s="75"/>
      <c r="E20" s="75"/>
      <c r="F20" s="75"/>
      <c r="G20" s="75"/>
      <c r="H20" s="75"/>
      <c r="I20" s="75"/>
      <c r="J20" s="75"/>
      <c r="K20" s="75"/>
      <c r="L20" s="75"/>
      <c r="M20" s="76"/>
    </row>
    <row r="21" spans="2:13" ht="18" customHeight="1">
      <c r="B21" s="108" t="s">
        <v>15</v>
      </c>
      <c r="C21" s="109"/>
      <c r="D21" s="109"/>
      <c r="E21" s="110"/>
      <c r="F21" s="94" t="s">
        <v>46</v>
      </c>
      <c r="G21" s="94"/>
      <c r="H21" s="94"/>
      <c r="I21" s="94"/>
      <c r="J21" s="94"/>
      <c r="K21" s="94"/>
      <c r="L21" s="94"/>
      <c r="M21" s="94"/>
    </row>
    <row r="22" spans="2:13" ht="18" customHeight="1">
      <c r="B22" s="111"/>
      <c r="C22" s="112"/>
      <c r="D22" s="112"/>
      <c r="E22" s="113"/>
      <c r="F22" s="94"/>
      <c r="G22" s="94"/>
      <c r="H22" s="94"/>
      <c r="I22" s="94"/>
      <c r="J22" s="94"/>
      <c r="K22" s="94"/>
      <c r="L22" s="94"/>
      <c r="M22" s="94"/>
    </row>
    <row r="23" spans="2:13" ht="18" customHeight="1">
      <c r="B23" s="114" t="s">
        <v>47</v>
      </c>
      <c r="C23" s="115"/>
      <c r="D23" s="115"/>
      <c r="E23" s="116"/>
      <c r="F23" s="95" t="s">
        <v>49</v>
      </c>
      <c r="G23" s="96"/>
      <c r="H23" s="96"/>
      <c r="I23" s="96"/>
      <c r="J23" s="96"/>
      <c r="K23" s="96"/>
      <c r="L23" s="96"/>
      <c r="M23" s="97"/>
    </row>
    <row r="24" spans="2:13" ht="30.6" customHeight="1">
      <c r="B24" s="117"/>
      <c r="C24" s="118"/>
      <c r="D24" s="118"/>
      <c r="E24" s="119"/>
      <c r="F24" s="98"/>
      <c r="G24" s="99"/>
      <c r="H24" s="99"/>
      <c r="I24" s="99"/>
      <c r="J24" s="99"/>
      <c r="K24" s="99"/>
      <c r="L24" s="99"/>
      <c r="M24" s="100"/>
    </row>
    <row r="25" spans="2:13" ht="18" customHeight="1">
      <c r="B25" s="114" t="s">
        <v>48</v>
      </c>
      <c r="C25" s="115"/>
      <c r="D25" s="115"/>
      <c r="E25" s="116"/>
      <c r="F25" s="95" t="s">
        <v>52</v>
      </c>
      <c r="G25" s="96"/>
      <c r="H25" s="96"/>
      <c r="I25" s="96"/>
      <c r="J25" s="96"/>
      <c r="K25" s="96"/>
      <c r="L25" s="96"/>
      <c r="M25" s="97"/>
    </row>
    <row r="26" spans="2:13" ht="35.4" customHeight="1">
      <c r="B26" s="117"/>
      <c r="C26" s="118"/>
      <c r="D26" s="118"/>
      <c r="E26" s="119"/>
      <c r="F26" s="98"/>
      <c r="G26" s="99"/>
      <c r="H26" s="99"/>
      <c r="I26" s="99"/>
      <c r="J26" s="99"/>
      <c r="K26" s="99"/>
      <c r="L26" s="99"/>
      <c r="M26" s="100"/>
    </row>
    <row r="27" spans="2:13" ht="18" customHeight="1">
      <c r="B27" s="77"/>
      <c r="C27" s="77"/>
      <c r="D27" s="77"/>
      <c r="E27" s="77"/>
    </row>
    <row r="28" spans="2:13" ht="18" customHeight="1">
      <c r="B28" s="101" t="s">
        <v>21</v>
      </c>
      <c r="C28" s="101"/>
      <c r="D28" s="101"/>
      <c r="E28" s="101"/>
      <c r="F28" s="101"/>
      <c r="G28" s="101"/>
      <c r="H28" s="101"/>
      <c r="I28" s="101"/>
      <c r="J28" s="101"/>
      <c r="K28" s="101"/>
      <c r="L28" s="101"/>
      <c r="M28" s="101"/>
    </row>
    <row r="29" spans="2:13">
      <c r="B29" s="74" t="s">
        <v>62</v>
      </c>
      <c r="C29" s="75"/>
      <c r="D29" s="75"/>
      <c r="E29" s="75"/>
      <c r="F29" s="75"/>
      <c r="G29" s="75"/>
      <c r="H29" s="75"/>
      <c r="I29" s="75"/>
      <c r="J29" s="75"/>
      <c r="K29" s="75"/>
      <c r="L29" s="75"/>
      <c r="M29" s="76"/>
    </row>
    <row r="30" spans="2:13" ht="33.6" customHeight="1">
      <c r="B30" s="81" t="s">
        <v>22</v>
      </c>
      <c r="C30" s="82"/>
      <c r="D30" s="82"/>
      <c r="E30" s="83"/>
      <c r="F30" s="102" t="s">
        <v>69</v>
      </c>
      <c r="G30" s="103"/>
      <c r="H30" s="103"/>
      <c r="I30" s="103"/>
      <c r="J30" s="103"/>
      <c r="K30" s="103"/>
      <c r="L30" s="103"/>
      <c r="M30" s="104"/>
    </row>
    <row r="31" spans="2:13" ht="31.8" customHeight="1">
      <c r="B31" s="81" t="s">
        <v>24</v>
      </c>
      <c r="C31" s="82"/>
      <c r="D31" s="82"/>
      <c r="E31" s="83"/>
      <c r="F31" s="105" t="s">
        <v>53</v>
      </c>
      <c r="G31" s="106"/>
      <c r="H31" s="106"/>
      <c r="I31" s="106"/>
      <c r="J31" s="106"/>
      <c r="K31" s="106"/>
      <c r="L31" s="106"/>
      <c r="M31" s="107"/>
    </row>
    <row r="32" spans="2:13" ht="18" customHeight="1">
      <c r="B32" s="7"/>
      <c r="C32" s="77"/>
      <c r="D32" s="77"/>
      <c r="E32" s="77"/>
    </row>
    <row r="33" spans="1:14">
      <c r="B33" s="34" t="s">
        <v>30</v>
      </c>
    </row>
    <row r="34" spans="1:14">
      <c r="B34" s="73" t="s">
        <v>54</v>
      </c>
    </row>
    <row r="35" spans="1:14">
      <c r="B35" s="73" t="s">
        <v>55</v>
      </c>
    </row>
    <row r="36" spans="1:14">
      <c r="B36" s="73" t="s">
        <v>56</v>
      </c>
    </row>
    <row r="37" spans="1:14">
      <c r="B37" s="73" t="s">
        <v>57</v>
      </c>
    </row>
    <row r="38" spans="1:14">
      <c r="B38" s="73" t="s">
        <v>70</v>
      </c>
    </row>
    <row r="39" spans="1:14">
      <c r="B39" s="73" t="s">
        <v>58</v>
      </c>
    </row>
    <row r="40" spans="1:14">
      <c r="B40" s="73" t="s">
        <v>59</v>
      </c>
    </row>
    <row r="41" spans="1:14">
      <c r="B41" s="73"/>
    </row>
    <row r="42" spans="1:14" ht="14.4" customHeight="1">
      <c r="B42" s="34" t="s">
        <v>60</v>
      </c>
    </row>
    <row r="43" spans="1:14">
      <c r="B43" s="33" t="s">
        <v>31</v>
      </c>
      <c r="D43" s="36"/>
      <c r="F43" s="35" t="s">
        <v>32</v>
      </c>
    </row>
    <row r="44" spans="1:14">
      <c r="B44" s="33" t="s">
        <v>33</v>
      </c>
      <c r="D44" s="33"/>
      <c r="F44" s="35" t="s">
        <v>34</v>
      </c>
    </row>
    <row r="46" spans="1:14">
      <c r="B46" s="78" t="s">
        <v>71</v>
      </c>
    </row>
    <row r="47" spans="1:14">
      <c r="B47" s="78"/>
    </row>
    <row r="48" spans="1:14">
      <c r="A48" s="38"/>
      <c r="B48" s="39" t="s">
        <v>35</v>
      </c>
      <c r="C48" s="40"/>
      <c r="D48" s="40"/>
      <c r="E48" s="40"/>
      <c r="F48" s="41">
        <f>107030-F49</f>
        <v>97830</v>
      </c>
      <c r="H48" s="42" t="s">
        <v>36</v>
      </c>
      <c r="I48" s="43"/>
      <c r="J48" s="43"/>
      <c r="K48" s="43"/>
      <c r="L48" s="43"/>
      <c r="M48" s="43"/>
      <c r="N48" s="44">
        <f>123475-N49</f>
        <v>114275</v>
      </c>
    </row>
    <row r="49" spans="1:16">
      <c r="A49" s="38"/>
      <c r="B49" s="39" t="s">
        <v>37</v>
      </c>
      <c r="C49" s="40"/>
      <c r="D49" s="40"/>
      <c r="E49" s="40"/>
      <c r="F49" s="41">
        <v>9200</v>
      </c>
      <c r="H49" s="42" t="s">
        <v>37</v>
      </c>
      <c r="I49" s="43"/>
      <c r="J49" s="43"/>
      <c r="K49" s="43"/>
      <c r="L49" s="43"/>
      <c r="M49" s="43"/>
      <c r="N49" s="44">
        <v>9200</v>
      </c>
    </row>
    <row r="50" spans="1:16">
      <c r="A50" s="38"/>
      <c r="B50" s="39" t="s">
        <v>38</v>
      </c>
      <c r="C50" s="40"/>
      <c r="D50" s="40"/>
      <c r="E50" s="40"/>
      <c r="F50" s="41">
        <f>100*23*5</f>
        <v>11500</v>
      </c>
      <c r="H50" s="42" t="s">
        <v>38</v>
      </c>
      <c r="I50" s="43"/>
      <c r="J50" s="43"/>
      <c r="K50" s="43"/>
      <c r="L50" s="43"/>
      <c r="M50" s="43"/>
      <c r="N50" s="44">
        <f>23*200*5</f>
        <v>23000</v>
      </c>
    </row>
    <row r="51" spans="1:16" s="15" customFormat="1">
      <c r="A51" s="45"/>
      <c r="B51" s="49" t="s">
        <v>39</v>
      </c>
      <c r="C51" s="47"/>
      <c r="D51" s="47"/>
      <c r="E51" s="47"/>
      <c r="F51" s="47"/>
      <c r="G51" s="47"/>
      <c r="H51" s="48"/>
      <c r="J51" s="46"/>
      <c r="K51" s="47"/>
      <c r="L51" s="47"/>
      <c r="M51" s="47"/>
      <c r="N51" s="47"/>
      <c r="O51" s="47"/>
      <c r="P51" s="48"/>
    </row>
  </sheetData>
  <mergeCells count="17">
    <mergeCell ref="B28:M28"/>
    <mergeCell ref="F30:M30"/>
    <mergeCell ref="F31:M31"/>
    <mergeCell ref="B19:M19"/>
    <mergeCell ref="B21:E22"/>
    <mergeCell ref="F21:M22"/>
    <mergeCell ref="B23:E24"/>
    <mergeCell ref="B25:E26"/>
    <mergeCell ref="F23:M24"/>
    <mergeCell ref="F25:M26"/>
    <mergeCell ref="B9:M9"/>
    <mergeCell ref="B11:E12"/>
    <mergeCell ref="B13:E14"/>
    <mergeCell ref="B15:E16"/>
    <mergeCell ref="F11:M12"/>
    <mergeCell ref="F13:M14"/>
    <mergeCell ref="F15:M16"/>
  </mergeCells>
  <hyperlinks>
    <hyperlink ref="B44" r:id="rId1"/>
    <hyperlink ref="B43" r:id="rId2"/>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F8E671A8FB18418A4C4EE28EE7A1DE" ma:contentTypeVersion="6" ma:contentTypeDescription="Create a new document." ma:contentTypeScope="" ma:versionID="0c6113bb988a34d5ddc0df822f7b71ff">
  <xsd:schema xmlns:xsd="http://www.w3.org/2001/XMLSchema" xmlns:xs="http://www.w3.org/2001/XMLSchema" xmlns:p="http://schemas.microsoft.com/office/2006/metadata/properties" xmlns:ns2="1449939f-861d-4290-8842-e87d4d3d0dcd" xmlns:ns3="b0d4d023-a57b-48dc-819f-a7ebf98bdaa3" targetNamespace="http://schemas.microsoft.com/office/2006/metadata/properties" ma:root="true" ma:fieldsID="0ffab51be2ca8d0d9aacec7321cf0c2a" ns2:_="" ns3:_="">
    <xsd:import namespace="1449939f-861d-4290-8842-e87d4d3d0dcd"/>
    <xsd:import namespace="b0d4d023-a57b-48dc-819f-a7ebf98bdaa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49939f-861d-4290-8842-e87d4d3d0d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d4d023-a57b-48dc-819f-a7ebf98bdaa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0B3576-AB7D-4352-BE9B-B1F4C700EB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49939f-861d-4290-8842-e87d4d3d0dcd"/>
    <ds:schemaRef ds:uri="b0d4d023-a57b-48dc-819f-a7ebf98bda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37779A-19DA-449E-8BE5-ECAA1D69F80C}">
  <ds:schemaRefs>
    <ds:schemaRef ds:uri="http://purl.org/dc/elements/1.1/"/>
    <ds:schemaRef ds:uri="http://schemas.microsoft.com/office/2006/metadata/properties"/>
    <ds:schemaRef ds:uri="b0d4d023-a57b-48dc-819f-a7ebf98bdaa3"/>
    <ds:schemaRef ds:uri="1449939f-861d-4290-8842-e87d4d3d0dc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5AB5763-F38A-4481-A7D6-509789CFB2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ROI Calculator</vt:lpstr>
      <vt:lpstr>Information and Assumptions</vt:lpstr>
      <vt:lpstr>'ROI Calculator'!Print_Area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Nils H. Rasmussen</dc:creator>
  <cp:keywords/>
  <dc:description/>
  <cp:lastModifiedBy>Sofia Iatarola</cp:lastModifiedBy>
  <cp:revision/>
  <dcterms:created xsi:type="dcterms:W3CDTF">2020-05-27T19:05:57Z</dcterms:created>
  <dcterms:modified xsi:type="dcterms:W3CDTF">2020-06-08T23:53:16Z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0x010100D1F8E671A8FB18418A4C4EE28EE7A1DE</vt:lpwstr>
  </property>
</Properties>
</file>