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1328"/>
  <workbookPr defaultThemeVersion="166925"/>
  <mc:AlternateContent xmlns:mc="http://schemas.openxmlformats.org/markup-compatibility/2006">
    <mc:Choice Requires="x15">
      <x15ac:absPath xmlns:x15ac="http://schemas.microsoft.com/office/spreadsheetml/2010/11/ac" url="https://kerberrose1-my.sharepoint.com/personal/autumn_johnson_kerberrose_com/Documents/"/>
    </mc:Choice>
  </mc:AlternateContent>
  <xr:revisionPtr revIDLastSave="0" documentId="8_{0DF851FA-0AC7-4F93-A8DB-B0EBA92C1EF2}" xr6:coauthVersionLast="41" xr6:coauthVersionMax="41" xr10:uidLastSave="{00000000-0000-0000-0000-000000000000}"/>
  <bookViews>
    <workbookView xWindow="-120" yWindow="-120" windowWidth="23280" windowHeight="12600"/>
  </bookViews>
  <sheets>
    <sheet name="Sheet1" sheetId="1" r:id="rId1"/>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13" i="1" l="1"/>
  <c r="B30" i="1"/>
  <c r="B36" i="1" s="1"/>
  <c r="B35" i="1"/>
  <c r="C38" i="1"/>
  <c r="B44" i="1"/>
  <c r="B62" i="1"/>
  <c r="B63" i="1"/>
  <c r="B67" i="1"/>
  <c r="B73" i="1"/>
  <c r="B74" i="1"/>
  <c r="A89" i="1"/>
  <c r="B37" i="1" l="1"/>
  <c r="B46" i="1"/>
  <c r="B54" i="1"/>
  <c r="A38" i="1"/>
  <c r="B49" i="1"/>
  <c r="B51" i="1"/>
  <c r="B52" i="1" s="1"/>
  <c r="B64" i="1" l="1"/>
  <c r="B76" i="1"/>
</calcChain>
</file>

<file path=xl/sharedStrings.xml><?xml version="1.0" encoding="utf-8"?>
<sst xmlns="http://schemas.openxmlformats.org/spreadsheetml/2006/main" count="81" uniqueCount="79">
  <si>
    <t xml:space="preserve">SMALL BUSINESS INTERRUPTION LOANS/PAYCHECK PROTECTION PROGRAM </t>
  </si>
  <si>
    <t>UNDER THE CORONAVIRUS AID, RELIEF, AND ECONOMIC SECURITY ACT (“CARES Act”)</t>
  </si>
  <si>
    <t xml:space="preserve">ESTIMATE OF MAXIMUM PPP LOAN FORGIVENESS AMOUNT </t>
  </si>
  <si>
    <t>Revised:  April 28, 2020</t>
  </si>
  <si>
    <t xml:space="preserve">NOTE:  This calculator is based on the CARES Act (PL 116-136) and guidance from the U.S. Treasury.  The terms used in the calculator are subject to the requirements of the U.S. Small Business Administration Paycheck Protection Program and may be subject to additional guidance and interpretation by lenders.  </t>
  </si>
  <si>
    <t xml:space="preserve">The amount of loan forgiveness can be up to the full principal amount of the loan and any accrued interest if the loan proceeds are used to cover eligible payroll and certain eligible non-payroll expenses, 75% of the loan amount is used for eligible payroll expenses, and no more than 25% of the amount forgiven is used for eligible non-payroll costs.  Additional reductions may be required to the extent that employee headcount and employee compensation is not maintained.  Borrowers can use the worksheet below to compute the approximate loan forgiveness, but should work with their lenders to determine the actual amount of loan forgiveness. Borrowers are required to certify that amounts for which forgiveness is requested are used to retain employees and pay other allowable expenses. </t>
  </si>
  <si>
    <t>INPUTS</t>
  </si>
  <si>
    <t>OUTPUTS</t>
  </si>
  <si>
    <t>ESTIMATED AMOUNT OF PPP LOAN FORGIVENESS</t>
  </si>
  <si>
    <t>Type of Business</t>
  </si>
  <si>
    <t>Do you have employees?</t>
  </si>
  <si>
    <t>Yes</t>
  </si>
  <si>
    <t>PPP Loan Amount</t>
  </si>
  <si>
    <t xml:space="preserve">Amounts Paid for 8-Week Period Following Loan Origination </t>
  </si>
  <si>
    <t>USE OF LOAN PROCEEDS</t>
  </si>
  <si>
    <t>PROCEEDS USED TO PAY PAYROLL COSTS*</t>
  </si>
  <si>
    <t>Gross salaries, wages, commissions, cash tips or equivalents, and similar compensation paid to employees (Do not include 1099 payments to independent contractors)</t>
  </si>
  <si>
    <t>Payments for vacation, parental, family, medical, or sick leave</t>
  </si>
  <si>
    <t>Severance payments (for dismissal or separation)</t>
  </si>
  <si>
    <t>Group health care benefits, including insurance premiums</t>
  </si>
  <si>
    <t>Employer retirement benefit payments</t>
  </si>
  <si>
    <t>State unemployment tax</t>
  </si>
  <si>
    <t>FOR SELF-EMPLOYED INDIVIDUALS ONLY</t>
  </si>
  <si>
    <t>Self-employment income (reported on Schedule C or Forms 1099) up to $100,000</t>
  </si>
  <si>
    <t>Amount of PPP Loan Used to Pay Payroll Costs</t>
  </si>
  <si>
    <t>EXCLUDED PAYROLL COSTS</t>
  </si>
  <si>
    <t>Total salary/wages paid to any employee(s) in excess of $100,000</t>
  </si>
  <si>
    <t>Salary/wages for any employee whose principal place of residence is outside the U.S.</t>
  </si>
  <si>
    <t xml:space="preserve">Qualified sick or family leave for which a credit is allowed under The Families First Coronavirus Response Act (FFCRA) </t>
  </si>
  <si>
    <t>Total Excluded Payroll Costs</t>
  </si>
  <si>
    <t>TOTAL PAYROLL COSTS</t>
  </si>
  <si>
    <t xml:space="preserve">USE TEST:  Are 75% of the loan proceeds used to pay Payroll Costs? </t>
  </si>
  <si>
    <t>PROCEEDS USED TO PAY NON-PAYROLL AUTHORIZED COSTS</t>
  </si>
  <si>
    <t>Rent under lease agreements existing before 2/15/2020</t>
  </si>
  <si>
    <t>Utilities (electric, gas, water, transportation, telephone and internet) under service agreements dated before February 15, 2020</t>
  </si>
  <si>
    <t>Interest on covered mortgages (on real or personal property) incurred before 2/15/2020</t>
  </si>
  <si>
    <t>EIDL grant advance refinanced into PPP loan</t>
  </si>
  <si>
    <t>TOTAL ALLOWABLE NON-PAYROLL COSTS</t>
  </si>
  <si>
    <t>TOTAL ALLOWABLE COSTS</t>
  </si>
  <si>
    <t xml:space="preserve">EXCLUDED AMOUNTS </t>
  </si>
  <si>
    <t>AMOUNTS NOT USED FOR AUTHORIZED PURPOSES</t>
  </si>
  <si>
    <t xml:space="preserve">NON-PAYROLL EXPENSES IN EXCESS OF 25% </t>
  </si>
  <si>
    <t>Maximum amount of allowable on non-payroll costs</t>
  </si>
  <si>
    <t>Amount in excess of 25% of tentative forgivable amount</t>
  </si>
  <si>
    <t>LOAN AMOUNT POTENTIALLY FORGIVABLE BEFORE REDUCTIONS</t>
  </si>
  <si>
    <t xml:space="preserve">REQUIRED REDUCTIONS TO LOAN FORGIVENESS AMOUNT </t>
  </si>
  <si>
    <t>REDUCTION IN HEADCOUNT</t>
  </si>
  <si>
    <t>Monthly average full time equivalent employees for 8-week covered period</t>
  </si>
  <si>
    <t>Monthly average full time equivalent employees for the period 2/15/2019 - 6/30/2019</t>
  </si>
  <si>
    <t>Monthly average full time equivalent employees for the period 1/1/2020 - 2/29/2020</t>
  </si>
  <si>
    <t>Are you a seasonal employer?</t>
  </si>
  <si>
    <t>No</t>
  </si>
  <si>
    <t xml:space="preserve">Baseline monthly full time equivalent employees </t>
  </si>
  <si>
    <t>Percentage potentially not forgivable on account of reduction in headcount</t>
  </si>
  <si>
    <t xml:space="preserve">Amount potentially not forgivable on account of reduction in headcount </t>
  </si>
  <si>
    <t>Number of full time equivalent employees lost between 2/15/2020 - 4/26/2020</t>
  </si>
  <si>
    <t>Number of full time equivalent employees added by 6/30/2020</t>
  </si>
  <si>
    <t>AMOUNT NOT FORGIVABLE ON ACCOUNT OF REDUCTION IN HEADCOUNT</t>
  </si>
  <si>
    <t>REDUCTION IN WAGES</t>
  </si>
  <si>
    <t>Total reduction in salary/wages of each employee included in payroll costs making less than $100,000, whose annualized compensation for the 8-week post-loan period is less than 75% of that employee's annualized compensation for most recent quarter that employee was employed (unless restored by 6/30/2020)</t>
  </si>
  <si>
    <t>Number of employees whose wages were reduced by 25% or more</t>
  </si>
  <si>
    <t>Number of employees whose wages were reduced by 25% or more but restored by 6/30/2020</t>
  </si>
  <si>
    <t>AMOUNT NOT FORGIVABLE ON ACCOUNT OF REDUCTION IN WAGES</t>
  </si>
  <si>
    <t>TOTAL REDUCTIONS TO POTENTIALLY FORGIVABLE AMOUNT</t>
  </si>
  <si>
    <t>AMOUNT POTENTIALLY ELIGIBLE FOR FORGIVENESS SUBJECT TO USE TEST (see A37)</t>
  </si>
  <si>
    <t xml:space="preserve">* Payroll consists of compensation to employees (whose principal place of residence is the U.S.) as </t>
  </si>
  <si>
    <t>salary, wages, commissions, or similar compensation,</t>
  </si>
  <si>
    <t>cash tips or equivalents,</t>
  </si>
  <si>
    <t>payment for vacation, parental, family, medical, or sick leave,</t>
  </si>
  <si>
    <t>allowance for separation or dismissal,</t>
  </si>
  <si>
    <t>payment for the provision of employee benefits consisting of group health care coverage, including insurance premiums,</t>
  </si>
  <si>
    <t>payments of retirement benefits, and</t>
  </si>
  <si>
    <t>payment of state and local taxes assessed on compensation of employees.</t>
  </si>
  <si>
    <t xml:space="preserve">An independent contractor or sole proprietor includes wage, commissions, income,  or net earnings from self-employment or similar compensation up to $100,000. </t>
  </si>
  <si>
    <t>Sole Proprietorship</t>
  </si>
  <si>
    <t>Partnership</t>
  </si>
  <si>
    <t>C Corporation</t>
  </si>
  <si>
    <t>S Corporation</t>
  </si>
  <si>
    <t>Non-Profit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</si>
</sst>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7" formatCode="&quot;$&quot;#,##0.00_);\(&quot;$&quot;#,##0.00\)"/>
    <numFmt numFmtId="44" formatCode="_(&quot;$&quot;* #,##0.00_);_(&quot;$&quot;* \(#,##0.00\);_(&quot;$&quot;* &quot;-&quot;??_);_(@_)"/>
  </numFmts>
  <fonts count="25">
    <font>
      <sz val="11.25"/>
      <color theme="1"/>
      <name val="Calibri"/>
      <scheme val="minor"/>
    </font>
    <font>
      <sz val="11"/>
      <color theme="1"/>
      <name val="Calibri"/>
      <scheme val="minor"/>
    </font>
    <font>
      <sz val="11"/>
      <color rgb="FF005A84"/>
      <name val="Knowledge Medium"/>
    </font>
    <font>
      <sz val="9.9499999999999993"/>
      <color rgb="FF005A84"/>
      <name val="Calibri"/>
      <scheme val="minor"/>
    </font>
    <font>
      <sz val="11"/>
      <color rgb="FF005A84"/>
      <name val="Calibri"/>
      <scheme val="minor"/>
    </font>
    <font>
      <sz val="11"/>
      <color rgb="FF005A84"/>
      <name val="Knowledge Regular"/>
    </font>
    <font>
      <sz val="11"/>
      <color rgb="FF4B4B4B"/>
      <name val="Knowledge Regular"/>
    </font>
    <font>
      <sz val="9.9499999999999993"/>
      <color rgb="FF4B4B4B"/>
      <name val="Calibri"/>
      <scheme val="minor"/>
    </font>
    <font>
      <sz val="9"/>
      <color rgb="FF005A84"/>
      <name val="Calibri"/>
      <scheme val="minor"/>
    </font>
    <font>
      <sz val="9"/>
      <color rgb="FF000000"/>
      <name val="Calibri"/>
      <scheme val="minor"/>
    </font>
    <font>
      <sz val="11"/>
      <color theme="0"/>
      <name val="Calibri"/>
      <scheme val="minor"/>
    </font>
    <font>
      <sz val="11"/>
      <color rgb="FF000000"/>
      <name val="Calibri"/>
      <scheme val="minor"/>
    </font>
    <font>
      <sz val="9.9499999999999993"/>
      <color theme="0"/>
      <name val="Calibri"/>
      <scheme val="minor"/>
    </font>
    <font>
      <b/>
      <sz val="9.9499999999999993"/>
      <color theme="0"/>
      <name val="Calibri"/>
      <scheme val="minor"/>
    </font>
    <font>
      <b/>
      <sz val="9"/>
      <color rgb="FF000000"/>
      <name val="Calibri"/>
      <scheme val="minor"/>
    </font>
    <font>
      <i/>
      <sz val="9"/>
      <color indexed="0"/>
      <name val="Calibri"/>
      <scheme val="minor"/>
    </font>
    <font>
      <i/>
      <sz val="9"/>
      <color rgb="FF005A84"/>
      <name val="Calibri"/>
      <scheme val="minor"/>
    </font>
    <font>
      <sz val="9"/>
      <color theme="1"/>
      <name val="Calibri"/>
      <scheme val="minor"/>
    </font>
    <font>
      <i/>
      <sz val="9"/>
      <color rgb="FFFF8000"/>
      <name val="Calibri"/>
      <scheme val="minor"/>
    </font>
    <font>
      <b/>
      <i/>
      <sz val="9"/>
      <color rgb="FF005A84"/>
      <name val="Calibri"/>
      <scheme val="minor"/>
    </font>
    <font>
      <b/>
      <sz val="11"/>
      <color theme="0"/>
      <name val="Calibri"/>
      <scheme val="minor"/>
    </font>
    <font>
      <sz val="11"/>
      <color rgb="FF1E1E1E"/>
      <name val="Knowledge Regular"/>
    </font>
    <font>
      <sz val="9"/>
      <color rgb="FFA00000"/>
      <name val="Knowledge Medium"/>
    </font>
    <font>
      <sz val="9"/>
      <color rgb="FF005A88"/>
      <name val="Calibri"/>
      <scheme val="minor"/>
    </font>
    <font>
      <sz val="9.9499999999999993"/>
      <color rgb="FFA00000"/>
      <name val="Knowledge Regular"/>
    </font>
  </fonts>
  <fills count="5">
    <fill>
      <patternFill patternType="none"/>
    </fill>
    <fill>
      <patternFill patternType="gray125"/>
    </fill>
    <fill>
      <patternFill patternType="solid">
        <fgColor rgb="FFDADADA"/>
        <bgColor indexed="0"/>
      </patternFill>
    </fill>
    <fill>
      <patternFill patternType="solid">
        <fgColor rgb="FF828282"/>
        <bgColor indexed="0"/>
      </patternFill>
    </fill>
    <fill>
      <patternFill patternType="solid">
        <fgColor rgb="FF005A84"/>
        <bgColor indexed="0"/>
      </patternFill>
    </fill>
  </fills>
  <borders count="3">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s>
  <cellStyleXfs count="2">
    <xf numFmtId="0" fontId="0" fillId="0" borderId="0" applyNumberFormat="0"/>
    <xf numFmtId="0" fontId="1" fillId="0" borderId="0" applyNumberFormat="0"/>
  </cellStyleXfs>
  <cellXfs count="63">
    <xf numFmtId="0" fontId="0" fillId="0" borderId="0" xfId="0" applyFont="1"/>
    <xf numFmtId="0" fontId="1" fillId="0" borderId="0" xfId="1" applyFont="1"/>
    <xf numFmtId="0" fontId="1" fillId="0" borderId="0" xfId="0" applyFont="1"/>
    <xf numFmtId="0" fontId="2" fillId="0" borderId="0" xfId="0" applyFont="1" applyAlignment="1">
      <alignment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4" fillId="0" borderId="0" xfId="0" applyFont="1" applyAlignment="1">
      <alignment horizontal="center"/>
    </xf>
    <xf numFmtId="0" fontId="5" fillId="0" borderId="0" xfId="0" applyFont="1" applyAlignment="1">
      <alignment vertical="center" wrapText="1"/>
    </xf>
    <xf numFmtId="0" fontId="6" fillId="0" borderId="0" xfId="0" applyFont="1" applyAlignment="1">
      <alignment vertical="center" wrapText="1"/>
    </xf>
    <xf numFmtId="0" fontId="7" fillId="0" borderId="0" xfId="0" applyFont="1" applyAlignment="1">
      <alignment horizontal="left" vertical="center" wrapText="1"/>
    </xf>
    <xf numFmtId="0" fontId="8" fillId="2" borderId="1" xfId="0" applyFont="1" applyFill="1" applyBorder="1" applyAlignment="1">
      <alignment horizontal="center"/>
    </xf>
    <xf numFmtId="0" fontId="8" fillId="0" borderId="0" xfId="0" applyFont="1" applyAlignment="1">
      <alignment horizontal="center"/>
    </xf>
    <xf numFmtId="0" fontId="9" fillId="0" borderId="0" xfId="0" applyFont="1"/>
    <xf numFmtId="0" fontId="9" fillId="3" borderId="2" xfId="0" applyFont="1" applyFill="1" applyBorder="1" applyAlignment="1">
      <alignment horizontal="center"/>
    </xf>
    <xf numFmtId="0" fontId="10" fillId="0" borderId="0" xfId="0" applyFont="1"/>
    <xf numFmtId="0" fontId="11" fillId="0" borderId="0" xfId="0" applyFont="1"/>
    <xf numFmtId="44" fontId="8" fillId="2" borderId="1" xfId="0" applyNumberFormat="1" applyFont="1" applyFill="1" applyBorder="1"/>
    <xf numFmtId="0" fontId="9" fillId="0" borderId="0" xfId="0" applyFont="1" applyAlignment="1">
      <alignment vertical="center"/>
    </xf>
    <xf numFmtId="0" fontId="12" fillId="4" borderId="0" xfId="0" applyFont="1" applyFill="1" applyAlignment="1">
      <alignment horizontal="center" vertical="center" wrapText="1"/>
    </xf>
    <xf numFmtId="0" fontId="13" fillId="4" borderId="0" xfId="0" applyFont="1" applyFill="1"/>
    <xf numFmtId="0" fontId="14" fillId="0" borderId="0" xfId="0" applyFont="1"/>
    <xf numFmtId="0" fontId="9" fillId="0" borderId="0" xfId="0" applyFont="1" applyAlignment="1">
      <alignment wrapText="1"/>
    </xf>
    <xf numFmtId="7" fontId="8" fillId="2" borderId="1" xfId="0" applyNumberFormat="1" applyFont="1" applyFill="1" applyBorder="1"/>
    <xf numFmtId="0" fontId="9" fillId="0" borderId="0" xfId="0" applyFont="1" applyAlignment="1">
      <alignment horizontal="left"/>
    </xf>
    <xf numFmtId="0" fontId="9" fillId="0" borderId="0" xfId="0" applyFont="1" applyAlignment="1">
      <alignment horizontal="left" wrapText="1"/>
    </xf>
    <xf numFmtId="0" fontId="9" fillId="0" borderId="0" xfId="0" applyFont="1" applyAlignment="1">
      <alignment horizontal="left" vertical="center" wrapText="1"/>
    </xf>
    <xf numFmtId="0" fontId="9" fillId="0" borderId="0" xfId="0" applyFont="1" applyAlignment="1">
      <alignment horizontal="left" vertical="center"/>
    </xf>
    <xf numFmtId="0" fontId="15" fillId="0" borderId="0" xfId="0" applyFont="1"/>
    <xf numFmtId="0" fontId="16" fillId="0" borderId="0" xfId="0" applyFont="1" applyAlignment="1">
      <alignment horizontal="right" wrapText="1"/>
    </xf>
    <xf numFmtId="7" fontId="9" fillId="3" borderId="2" xfId="0" applyNumberFormat="1" applyFont="1" applyFill="1" applyBorder="1"/>
    <xf numFmtId="7" fontId="9" fillId="0" borderId="0" xfId="0" applyNumberFormat="1" applyFont="1"/>
    <xf numFmtId="0" fontId="9" fillId="0" borderId="0" xfId="0" applyFont="1" applyAlignment="1">
      <alignment horizontal="left" vertical="top" wrapText="1"/>
    </xf>
    <xf numFmtId="0" fontId="16" fillId="0" borderId="0" xfId="0" applyFont="1" applyAlignment="1">
      <alignment horizontal="right"/>
    </xf>
    <xf numFmtId="37" fontId="17" fillId="3" borderId="1" xfId="0" applyNumberFormat="1" applyFont="1" applyFill="1" applyBorder="1" applyAlignment="1">
      <alignment horizontal="center"/>
    </xf>
    <xf numFmtId="0" fontId="18" fillId="0" borderId="0" xfId="0" applyFont="1" applyAlignment="1">
      <alignment horizontal="center" wrapText="1"/>
    </xf>
    <xf numFmtId="7" fontId="8" fillId="2" borderId="1" xfId="0" applyNumberFormat="1" applyFont="1" applyFill="1" applyBorder="1" applyAlignment="1">
      <alignment wrapText="1"/>
    </xf>
    <xf numFmtId="0" fontId="9" fillId="0" borderId="0" xfId="0" applyFont="1" applyAlignment="1">
      <alignment horizontal="left" vertical="center" indent="1"/>
    </xf>
    <xf numFmtId="0" fontId="13" fillId="4" borderId="0" xfId="0" applyFont="1" applyFill="1" applyAlignment="1">
      <alignment vertical="center"/>
    </xf>
    <xf numFmtId="0" fontId="17" fillId="0" borderId="0" xfId="0" applyFont="1"/>
    <xf numFmtId="37" fontId="8" fillId="2" borderId="1" xfId="0" applyNumberFormat="1" applyFont="1" applyFill="1" applyBorder="1"/>
    <xf numFmtId="37" fontId="8" fillId="2" borderId="1" xfId="0" applyNumberFormat="1" applyFont="1" applyFill="1" applyBorder="1" applyAlignment="1">
      <alignment horizontal="center"/>
    </xf>
    <xf numFmtId="37" fontId="9" fillId="3" borderId="2" xfId="0" applyNumberFormat="1" applyFont="1" applyFill="1" applyBorder="1"/>
    <xf numFmtId="10" fontId="9" fillId="3" borderId="2" xfId="0" applyNumberFormat="1" applyFont="1" applyFill="1" applyBorder="1"/>
    <xf numFmtId="17" fontId="1" fillId="0" borderId="0" xfId="0" applyNumberFormat="1" applyFont="1"/>
    <xf numFmtId="0" fontId="19" fillId="0" borderId="0" xfId="0" applyFont="1" applyAlignment="1">
      <alignment horizontal="right"/>
    </xf>
    <xf numFmtId="44" fontId="1" fillId="0" borderId="0" xfId="0" applyNumberFormat="1" applyFont="1"/>
    <xf numFmtId="0" fontId="8" fillId="0" borderId="0" xfId="0" applyFont="1"/>
    <xf numFmtId="0" fontId="8" fillId="0" borderId="0" xfId="0" applyFont="1" applyAlignment="1">
      <alignment wrapText="1"/>
    </xf>
    <xf numFmtId="0" fontId="15" fillId="0" borderId="0" xfId="0" applyFont="1" applyAlignment="1">
      <alignment horizontal="left"/>
    </xf>
    <xf numFmtId="0" fontId="17" fillId="0" borderId="0" xfId="0" applyFont="1" applyAlignment="1">
      <alignment horizontal="left" vertical="center" wrapText="1"/>
    </xf>
    <xf numFmtId="0" fontId="19" fillId="0" borderId="0" xfId="0" applyFont="1" applyAlignment="1">
      <alignment horizontal="left"/>
    </xf>
    <xf numFmtId="0" fontId="23" fillId="2" borderId="1" xfId="0" applyFont="1" applyFill="1" applyBorder="1" applyAlignment="1">
      <alignment horizontal="center"/>
    </xf>
    <xf numFmtId="0" fontId="24" fillId="0" borderId="0" xfId="0" applyFont="1" applyAlignment="1">
      <alignment horizontal="right" wrapText="1"/>
    </xf>
    <xf numFmtId="0" fontId="22" fillId="0" borderId="0" xfId="0" applyFont="1" applyAlignment="1">
      <alignment horizontal="left" vertical="center" wrapText="1" indent="4"/>
    </xf>
    <xf numFmtId="0" fontId="8" fillId="0" borderId="0" xfId="0" applyFont="1" applyAlignment="1">
      <alignment horizontal="left" indent="2"/>
    </xf>
    <xf numFmtId="0" fontId="8" fillId="0" borderId="0" xfId="0" applyFont="1" applyAlignment="1">
      <alignment horizontal="left" wrapText="1" indent="2"/>
    </xf>
    <xf numFmtId="0" fontId="8" fillId="0" borderId="0" xfId="0" applyFont="1" applyAlignment="1">
      <alignment horizontal="left" wrapText="1"/>
    </xf>
    <xf numFmtId="0" fontId="8" fillId="0" borderId="0" xfId="0" applyFont="1"/>
    <xf numFmtId="0" fontId="8" fillId="0" borderId="0" xfId="0" applyFont="1" applyAlignment="1">
      <alignment wrapText="1"/>
    </xf>
    <xf numFmtId="0" fontId="20" fillId="4" borderId="0" xfId="0" applyFont="1" applyFill="1" applyAlignment="1">
      <alignment horizontal="center" vertical="center"/>
    </xf>
    <xf numFmtId="0" fontId="2" fillId="0" borderId="0" xfId="0" applyFont="1" applyAlignment="1">
      <alignment horizontal="center" vertical="center" wrapText="1"/>
    </xf>
    <xf numFmtId="0" fontId="5" fillId="0" borderId="0" xfId="0" applyFont="1" applyAlignment="1">
      <alignment horizontal="left" vertical="center" wrapText="1"/>
    </xf>
    <xf numFmtId="0" fontId="21" fillId="0" borderId="0" xfId="0" applyFont="1" applyAlignment="1">
      <alignment horizontal="left" vertical="center" wrapText="1"/>
    </xf>
  </cellXfs>
  <cellStyles count="2">
    <cellStyle name="Normal" xfId="0" builtinId="0"/>
    <cellStyle name="Normal_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8"/>
  <sheetViews>
    <sheetView tabSelected="1" showOutlineSymbols="0" workbookViewId="0">
      <selection activeCell="A5" sqref="A5:B5"/>
    </sheetView>
  </sheetViews>
  <sheetFormatPr defaultColWidth="9.140625" defaultRowHeight="15" customHeight="1"/>
  <cols>
    <col min="1" max="1" width="67.85546875" style="2" customWidth="1"/>
    <col min="2" max="2" width="30.5703125" style="2" customWidth="1"/>
    <col min="3" max="3" width="14.85546875" style="2" customWidth="1"/>
  </cols>
  <sheetData>
    <row r="1" spans="1:8" ht="15" customHeight="1">
      <c r="A1" s="60" t="s">
        <v>0</v>
      </c>
      <c r="B1" s="60"/>
      <c r="C1" s="3"/>
      <c r="D1" s="4"/>
      <c r="E1" s="4"/>
      <c r="F1" s="4"/>
    </row>
    <row r="2" spans="1:8" ht="15" customHeight="1">
      <c r="A2" s="60" t="s">
        <v>1</v>
      </c>
      <c r="B2" s="60"/>
      <c r="C2" s="3"/>
      <c r="D2" s="3"/>
      <c r="E2" s="3"/>
      <c r="F2" s="3"/>
    </row>
    <row r="3" spans="1:8" ht="15" customHeight="1">
      <c r="A3" s="60" t="s">
        <v>2</v>
      </c>
      <c r="B3" s="60"/>
      <c r="C3" s="3"/>
      <c r="D3" s="3"/>
      <c r="E3" s="3"/>
      <c r="F3" s="3"/>
    </row>
    <row r="4" spans="1:8" ht="18" customHeight="1">
      <c r="A4" s="5"/>
      <c r="B4" s="52" t="s">
        <v>3</v>
      </c>
      <c r="C4" s="5"/>
      <c r="D4" s="6"/>
      <c r="E4" s="6"/>
      <c r="F4" s="6"/>
    </row>
    <row r="5" spans="1:8" ht="65.25" customHeight="1">
      <c r="A5" s="61" t="s">
        <v>4</v>
      </c>
      <c r="B5" s="61"/>
      <c r="C5" s="7"/>
      <c r="D5" s="7"/>
      <c r="E5" s="7"/>
      <c r="F5" s="7"/>
    </row>
    <row r="6" spans="1:8" ht="112.5" customHeight="1">
      <c r="A6" s="62" t="s">
        <v>5</v>
      </c>
      <c r="B6" s="62"/>
      <c r="C6" s="8"/>
      <c r="D6" s="8"/>
      <c r="E6" s="8"/>
      <c r="F6" s="8"/>
    </row>
    <row r="7" spans="1:8" ht="15" customHeight="1">
      <c r="A7" s="9"/>
      <c r="B7" s="9"/>
      <c r="C7" s="9"/>
      <c r="D7" s="9"/>
      <c r="E7" s="9"/>
      <c r="F7" s="9"/>
    </row>
    <row r="8" spans="1:8" s="12" customFormat="1" ht="12.75" customHeight="1">
      <c r="A8" s="10" t="s">
        <v>6</v>
      </c>
      <c r="B8" s="9"/>
      <c r="C8" s="9"/>
      <c r="D8" s="9"/>
      <c r="E8" s="9"/>
      <c r="F8" s="9"/>
      <c r="G8" s="11"/>
      <c r="H8" s="11"/>
    </row>
    <row r="9" spans="1:8" s="15" customFormat="1" ht="12" customHeight="1">
      <c r="A9" s="13" t="s">
        <v>7</v>
      </c>
      <c r="B9" s="9"/>
      <c r="C9" s="9"/>
      <c r="D9" s="9"/>
      <c r="E9" s="9"/>
      <c r="F9" s="9"/>
      <c r="G9" s="14"/>
      <c r="H9" s="14"/>
    </row>
    <row r="10" spans="1:8" ht="15" customHeight="1">
      <c r="A10" s="9"/>
      <c r="B10" s="9"/>
      <c r="C10" s="9"/>
      <c r="D10" s="9"/>
      <c r="E10" s="9"/>
      <c r="F10" s="9"/>
    </row>
    <row r="11" spans="1:8" s="15" customFormat="1" ht="24.75" customHeight="1">
      <c r="A11" s="59" t="s">
        <v>8</v>
      </c>
      <c r="B11" s="59"/>
      <c r="C11" s="9"/>
      <c r="D11" s="9"/>
      <c r="E11" s="9"/>
      <c r="F11" s="9"/>
      <c r="G11" s="14"/>
      <c r="H11" s="14"/>
    </row>
    <row r="12" spans="1:8" s="15" customFormat="1" ht="12" customHeight="1">
      <c r="A12" s="12" t="s">
        <v>9</v>
      </c>
      <c r="B12" s="51"/>
      <c r="C12" s="9"/>
      <c r="D12" s="9"/>
      <c r="E12" s="9"/>
      <c r="F12" s="9"/>
      <c r="G12" s="14"/>
      <c r="H12" s="14"/>
    </row>
    <row r="13" spans="1:8" s="15" customFormat="1" ht="24" customHeight="1">
      <c r="A13" s="53" t="str">
        <f>IF(B12:B12="Partnership","A partner in a general partnership can apply for a PPP loan on behalf of the Partnership using the self-employment income of general active partners up to $100,000 annualized as payroll costs.",IF(B12:B12="S Corporation","Do not include distributions to shareholders that are not subject to payroll or employment tax as payroll costs.",IF(B12:B12="C Corporation","Do not include dividends or other amounts that are not subject to payroll tax or self-employment tax as payroll costs.","")))</f>
        <v/>
      </c>
      <c r="B13" s="53"/>
      <c r="C13" s="9"/>
      <c r="D13" s="9"/>
      <c r="E13" s="9"/>
      <c r="F13" s="9"/>
      <c r="G13" s="14"/>
      <c r="H13" s="14"/>
    </row>
    <row r="14" spans="1:8" s="15" customFormat="1" ht="12" customHeight="1">
      <c r="A14" s="12" t="s">
        <v>10</v>
      </c>
      <c r="B14" s="51" t="s">
        <v>11</v>
      </c>
      <c r="C14" s="9"/>
      <c r="D14" s="9"/>
      <c r="E14" s="9"/>
      <c r="F14" s="9"/>
      <c r="G14" s="14"/>
      <c r="H14" s="14"/>
    </row>
    <row r="15" spans="1:8" s="15" customFormat="1" ht="12" customHeight="1">
      <c r="A15" s="12" t="s">
        <v>12</v>
      </c>
      <c r="B15" s="16">
        <v>100000</v>
      </c>
      <c r="C15" s="9"/>
      <c r="D15" s="9"/>
      <c r="E15" s="9"/>
      <c r="F15" s="9"/>
      <c r="G15" s="14"/>
      <c r="H15" s="14"/>
    </row>
    <row r="16" spans="1:8" s="15" customFormat="1" ht="12" customHeight="1">
      <c r="C16" s="9"/>
      <c r="D16" s="9"/>
      <c r="E16" s="9"/>
      <c r="F16" s="9"/>
      <c r="G16" s="14"/>
      <c r="H16" s="14"/>
    </row>
    <row r="17" spans="1:8" s="12" customFormat="1" ht="27" customHeight="1">
      <c r="A17" s="17"/>
      <c r="B17" s="18" t="s">
        <v>13</v>
      </c>
    </row>
    <row r="18" spans="1:8" ht="15" customHeight="1">
      <c r="A18" s="19" t="s">
        <v>14</v>
      </c>
    </row>
    <row r="19" spans="1:8" s="12" customFormat="1" ht="15" customHeight="1">
      <c r="A19" s="20" t="s">
        <v>15</v>
      </c>
    </row>
    <row r="20" spans="1:8" s="12" customFormat="1" ht="24.75" customHeight="1">
      <c r="A20" s="21" t="s">
        <v>16</v>
      </c>
      <c r="B20" s="22">
        <v>70000</v>
      </c>
      <c r="C20" s="11"/>
      <c r="D20" s="11"/>
      <c r="E20" s="11"/>
      <c r="F20" s="11"/>
      <c r="G20" s="11"/>
      <c r="H20" s="11"/>
    </row>
    <row r="21" spans="1:8" s="12" customFormat="1" ht="12" customHeight="1">
      <c r="A21" s="23" t="s">
        <v>17</v>
      </c>
      <c r="B21" s="22"/>
      <c r="C21" s="11"/>
      <c r="D21" s="11"/>
      <c r="E21" s="11"/>
      <c r="F21" s="11"/>
      <c r="G21" s="11"/>
      <c r="H21" s="11"/>
    </row>
    <row r="22" spans="1:8" s="12" customFormat="1" ht="12" customHeight="1">
      <c r="A22" s="23" t="s">
        <v>18</v>
      </c>
      <c r="B22" s="22"/>
      <c r="C22" s="11"/>
      <c r="D22" s="11"/>
      <c r="E22" s="11"/>
      <c r="F22" s="11"/>
      <c r="G22" s="11"/>
      <c r="H22" s="11"/>
    </row>
    <row r="23" spans="1:8" s="12" customFormat="1" ht="12" customHeight="1">
      <c r="A23" s="24" t="s">
        <v>19</v>
      </c>
      <c r="B23" s="22"/>
      <c r="C23" s="11"/>
      <c r="D23" s="11"/>
      <c r="E23" s="11"/>
      <c r="F23" s="11"/>
      <c r="G23" s="11"/>
      <c r="H23" s="11"/>
    </row>
    <row r="24" spans="1:8" s="12" customFormat="1" ht="12" customHeight="1">
      <c r="A24" s="26" t="s">
        <v>20</v>
      </c>
      <c r="B24" s="22"/>
      <c r="C24" s="11"/>
      <c r="D24" s="11"/>
      <c r="E24" s="11"/>
      <c r="F24" s="11"/>
      <c r="G24" s="11"/>
      <c r="H24" s="11"/>
    </row>
    <row r="25" spans="1:8" s="12" customFormat="1" ht="12" customHeight="1">
      <c r="A25" s="26" t="s">
        <v>21</v>
      </c>
      <c r="B25" s="22"/>
      <c r="C25" s="11"/>
      <c r="D25" s="11"/>
      <c r="E25" s="11"/>
      <c r="F25" s="11"/>
      <c r="G25" s="11"/>
      <c r="H25" s="11"/>
    </row>
    <row r="26" spans="1:8" s="12" customFormat="1" ht="12" customHeight="1">
      <c r="A26" s="26"/>
      <c r="C26" s="11"/>
      <c r="D26" s="11"/>
      <c r="E26" s="11"/>
      <c r="F26" s="11"/>
      <c r="G26" s="11"/>
      <c r="H26" s="11"/>
    </row>
    <row r="27" spans="1:8" s="12" customFormat="1" ht="12" customHeight="1">
      <c r="A27" s="27" t="s">
        <v>22</v>
      </c>
      <c r="C27" s="11"/>
      <c r="D27" s="11"/>
      <c r="E27" s="11"/>
      <c r="F27" s="11"/>
      <c r="G27" s="11"/>
      <c r="H27" s="11"/>
    </row>
    <row r="28" spans="1:8" s="12" customFormat="1" ht="12" customHeight="1">
      <c r="A28" s="24" t="s">
        <v>23</v>
      </c>
      <c r="B28" s="22"/>
    </row>
    <row r="29" spans="1:8" s="12" customFormat="1" ht="12" customHeight="1">
      <c r="A29" s="26"/>
      <c r="B29" s="1"/>
      <c r="C29" s="11"/>
      <c r="D29" s="11"/>
      <c r="E29" s="11"/>
      <c r="F29" s="11"/>
      <c r="G29" s="11"/>
      <c r="H29" s="11"/>
    </row>
    <row r="30" spans="1:8" s="12" customFormat="1" ht="12" customHeight="1">
      <c r="A30" s="28" t="s">
        <v>24</v>
      </c>
      <c r="B30" s="29">
        <f>B20:B20+B21:B21+B22:B22+B23:B23+B24:B24+B25:B25+B28:B28</f>
        <v>70000</v>
      </c>
    </row>
    <row r="31" spans="1:8" s="12" customFormat="1" ht="12" customHeight="1">
      <c r="A31" s="27" t="s">
        <v>25</v>
      </c>
    </row>
    <row r="32" spans="1:8" s="12" customFormat="1" ht="12" customHeight="1">
      <c r="A32" s="24" t="s">
        <v>26</v>
      </c>
      <c r="B32" s="22"/>
    </row>
    <row r="33" spans="1:8" s="12" customFormat="1" ht="12" customHeight="1">
      <c r="A33" s="24" t="s">
        <v>27</v>
      </c>
      <c r="B33" s="22"/>
      <c r="C33" s="30"/>
    </row>
    <row r="34" spans="1:8" s="12" customFormat="1" ht="24.75" customHeight="1">
      <c r="A34" s="31" t="s">
        <v>28</v>
      </c>
      <c r="B34" s="22"/>
    </row>
    <row r="35" spans="1:8" s="12" customFormat="1" ht="12" customHeight="1">
      <c r="A35" s="32" t="s">
        <v>29</v>
      </c>
      <c r="B35" s="29">
        <f>B32:B32+B33:B33+B34:B34</f>
        <v>0</v>
      </c>
    </row>
    <row r="36" spans="1:8" s="12" customFormat="1" ht="12" customHeight="1">
      <c r="A36" s="32" t="s">
        <v>30</v>
      </c>
      <c r="B36" s="29">
        <f>B30:B30-B35:B35</f>
        <v>70000</v>
      </c>
    </row>
    <row r="37" spans="1:8" s="12" customFormat="1" ht="15" customHeight="1">
      <c r="A37" s="48" t="s">
        <v>31</v>
      </c>
      <c r="B37" s="33" t="str">
        <f>IF(B36:B36&gt;=(0.75*B15:B15),"Yes, continue","No, see caution")</f>
        <v>No, see caution</v>
      </c>
    </row>
    <row r="38" spans="1:8" s="12" customFormat="1" ht="24" customHeight="1">
      <c r="A38" s="53" t="str">
        <f>IF(B36:B36&lt;0.75*B15:B15,"CAUTION:  Some banks have interpreted SBA guidance as allowing no loan forgiveness unless 75% of the loan proceeds are used to pay eligible payroll costs","")</f>
        <v>CAUTION:  Some banks have interpreted SBA guidance as allowing no loan forgiveness unless 75% of the loan proceeds are used to pay eligible payroll costs</v>
      </c>
      <c r="B38" s="53"/>
      <c r="C38" s="34" t="str">
        <f>IF(C36:C36&lt;0.75*C15:C15,"CAUTION:  Some banks have interpreted SBA guidance as requiring SOME BANKS HAVE INTERPRETED SBA GUIDANCE TO REQUIRE THAT NO AMOUNT OF THE LOAN WILL BE FORGIVEN UNLESS 75% OF LOAN PROCEEDS ARE USED TO PAY ELIGIBLE PAYROLL COSTS","")</f>
        <v/>
      </c>
    </row>
    <row r="39" spans="1:8" s="12" customFormat="1" ht="15" customHeight="1">
      <c r="A39" s="20" t="s">
        <v>32</v>
      </c>
    </row>
    <row r="40" spans="1:8" s="12" customFormat="1" ht="12" customHeight="1">
      <c r="A40" s="26" t="s">
        <v>33</v>
      </c>
      <c r="B40" s="22">
        <v>20000</v>
      </c>
      <c r="C40" s="30"/>
    </row>
    <row r="41" spans="1:8" s="12" customFormat="1" ht="23.25" customHeight="1">
      <c r="A41" s="25" t="s">
        <v>34</v>
      </c>
      <c r="B41" s="22"/>
    </row>
    <row r="42" spans="1:8" s="21" customFormat="1" ht="12" customHeight="1">
      <c r="A42" s="25" t="s">
        <v>35</v>
      </c>
      <c r="B42" s="35"/>
    </row>
    <row r="43" spans="1:8" s="12" customFormat="1" ht="12" customHeight="1">
      <c r="A43" s="26" t="s">
        <v>36</v>
      </c>
      <c r="B43" s="22"/>
    </row>
    <row r="44" spans="1:8" s="12" customFormat="1" ht="12" customHeight="1">
      <c r="A44" s="32" t="s">
        <v>37</v>
      </c>
      <c r="B44" s="29">
        <f>B40:B40+B41:B41+B42:B42-B43:B43</f>
        <v>20000</v>
      </c>
    </row>
    <row r="45" spans="1:8" s="12" customFormat="1" ht="12" customHeight="1">
      <c r="A45" s="27"/>
      <c r="C45" s="11"/>
      <c r="D45" s="11"/>
      <c r="E45" s="11"/>
      <c r="F45" s="11"/>
      <c r="G45" s="11"/>
      <c r="H45" s="11"/>
    </row>
    <row r="46" spans="1:8" s="12" customFormat="1" ht="15" customHeight="1">
      <c r="A46" s="32" t="s">
        <v>38</v>
      </c>
      <c r="B46" s="29">
        <f>B36:B36+B44:B44</f>
        <v>90000</v>
      </c>
      <c r="C46" s="11"/>
      <c r="D46" s="11"/>
      <c r="E46" s="11"/>
      <c r="F46" s="11"/>
      <c r="G46" s="11"/>
      <c r="H46" s="11"/>
    </row>
    <row r="47" spans="1:8" s="12" customFormat="1" ht="12" customHeight="1">
      <c r="A47" s="27"/>
      <c r="C47" s="11"/>
      <c r="D47" s="11"/>
      <c r="E47" s="11"/>
      <c r="F47" s="11"/>
      <c r="G47" s="11"/>
      <c r="H47" s="11"/>
    </row>
    <row r="48" spans="1:8" ht="15" customHeight="1">
      <c r="A48" s="20" t="s">
        <v>39</v>
      </c>
    </row>
    <row r="49" spans="1:3" ht="12" customHeight="1">
      <c r="A49" s="26" t="s">
        <v>40</v>
      </c>
      <c r="B49" s="29">
        <f>MAX(B15:B15-B36:B36-B44:B44,0)</f>
        <v>10000</v>
      </c>
    </row>
    <row r="50" spans="1:3" ht="12" customHeight="1">
      <c r="A50" s="26" t="s">
        <v>41</v>
      </c>
    </row>
    <row r="51" spans="1:3" ht="12" customHeight="1">
      <c r="A51" s="36" t="s">
        <v>42</v>
      </c>
      <c r="B51" s="29">
        <f>(B36:B36/0.75)*0.25</f>
        <v>23333.333333333332</v>
      </c>
    </row>
    <row r="52" spans="1:3" ht="12" customHeight="1">
      <c r="A52" s="36" t="s">
        <v>43</v>
      </c>
      <c r="B52" s="29">
        <f>IF(B44:B44&gt;B51:B51,B44:B44-B51:B51,0)</f>
        <v>0</v>
      </c>
    </row>
    <row r="53" spans="1:3" ht="12" customHeight="1">
      <c r="A53" s="32"/>
    </row>
    <row r="54" spans="1:3" s="12" customFormat="1" ht="15" customHeight="1">
      <c r="A54" s="50" t="s">
        <v>44</v>
      </c>
      <c r="B54" s="29">
        <f>B36:B36+B44:B44-B52:B52</f>
        <v>90000</v>
      </c>
      <c r="C54" s="30"/>
    </row>
    <row r="55" spans="1:3" ht="15" customHeight="1">
      <c r="C55" s="26"/>
    </row>
    <row r="56" spans="1:3" ht="15" customHeight="1">
      <c r="A56" s="37" t="s">
        <v>45</v>
      </c>
    </row>
    <row r="57" spans="1:3" ht="15" customHeight="1">
      <c r="A57" s="20" t="s">
        <v>46</v>
      </c>
    </row>
    <row r="58" spans="1:3" ht="12" customHeight="1">
      <c r="A58" s="38" t="s">
        <v>47</v>
      </c>
      <c r="B58" s="39"/>
    </row>
    <row r="59" spans="1:3" ht="12" customHeight="1">
      <c r="A59" s="38" t="s">
        <v>48</v>
      </c>
      <c r="B59" s="39"/>
    </row>
    <row r="60" spans="1:3" ht="12" customHeight="1">
      <c r="A60" s="38" t="s">
        <v>49</v>
      </c>
      <c r="B60" s="39"/>
    </row>
    <row r="61" spans="1:3" ht="12" customHeight="1">
      <c r="A61" s="38" t="s">
        <v>50</v>
      </c>
      <c r="B61" s="40" t="s">
        <v>51</v>
      </c>
    </row>
    <row r="62" spans="1:3" ht="12" customHeight="1">
      <c r="A62" s="38" t="s">
        <v>52</v>
      </c>
      <c r="B62" s="41">
        <f>IF(B61:B61="YES",B59:B59,MIN(B60:B60,B59:B59))</f>
        <v>0</v>
      </c>
    </row>
    <row r="63" spans="1:3" ht="12" customHeight="1">
      <c r="A63" s="38" t="s">
        <v>53</v>
      </c>
      <c r="B63" s="42">
        <f>IFERROR(IF(B58:B58/B62:B62&lt;1,(1-B58:B58/B62:B62),0),0)</f>
        <v>0</v>
      </c>
    </row>
    <row r="64" spans="1:3" ht="12" customHeight="1">
      <c r="A64" s="38" t="s">
        <v>54</v>
      </c>
      <c r="B64" s="29">
        <f>IFERROR(B54:B54*B63:B63,"")</f>
        <v>0</v>
      </c>
    </row>
    <row r="65" spans="1:6" ht="12" customHeight="1">
      <c r="A65" s="38" t="s">
        <v>55</v>
      </c>
      <c r="B65" s="39"/>
    </row>
    <row r="66" spans="1:6" ht="12" customHeight="1">
      <c r="A66" s="38" t="s">
        <v>56</v>
      </c>
      <c r="B66" s="39"/>
    </row>
    <row r="67" spans="1:6" ht="15" customHeight="1">
      <c r="A67" s="32" t="s">
        <v>57</v>
      </c>
      <c r="B67" s="29">
        <f>IF(B65:B65&gt;B66:B66,B64:B64,0)</f>
        <v>0</v>
      </c>
    </row>
    <row r="68" spans="1:6" ht="11.25" customHeight="1">
      <c r="A68" s="38"/>
    </row>
    <row r="69" spans="1:6" ht="15" customHeight="1">
      <c r="A69" s="20" t="s">
        <v>58</v>
      </c>
    </row>
    <row r="70" spans="1:6" ht="48" customHeight="1">
      <c r="A70" s="49" t="s">
        <v>59</v>
      </c>
      <c r="B70" s="22"/>
    </row>
    <row r="71" spans="1:6" ht="12" customHeight="1">
      <c r="A71" s="38" t="s">
        <v>60</v>
      </c>
      <c r="B71" s="39"/>
    </row>
    <row r="72" spans="1:6" ht="12" customHeight="1">
      <c r="A72" s="38" t="s">
        <v>61</v>
      </c>
      <c r="B72" s="39"/>
    </row>
    <row r="73" spans="1:6" ht="12" customHeight="1">
      <c r="A73" s="32" t="s">
        <v>62</v>
      </c>
      <c r="B73" s="29">
        <f>IF(B72:B72&gt;=B71:B71,0,B70:B70)</f>
        <v>0</v>
      </c>
      <c r="C73" s="43"/>
    </row>
    <row r="74" spans="1:6" ht="12" customHeight="1">
      <c r="A74" s="44" t="s">
        <v>63</v>
      </c>
      <c r="B74" s="29">
        <f>B67:B67+B73:B73</f>
        <v>0</v>
      </c>
    </row>
    <row r="75" spans="1:6" ht="12" customHeight="1">
      <c r="A75" s="38"/>
    </row>
    <row r="76" spans="1:6" ht="15" customHeight="1">
      <c r="A76" s="37" t="s">
        <v>64</v>
      </c>
      <c r="B76" s="29">
        <f>MIN(B15:B15,B54:B54-B74:B74)</f>
        <v>90000</v>
      </c>
      <c r="C76" s="45"/>
    </row>
    <row r="77" spans="1:6" s="12" customFormat="1" ht="12" customHeight="1"/>
    <row r="78" spans="1:6" ht="12" customHeight="1"/>
    <row r="79" spans="1:6" ht="12" customHeight="1">
      <c r="A79" s="57" t="s">
        <v>65</v>
      </c>
      <c r="B79" s="57"/>
      <c r="C79" s="46"/>
      <c r="D79" s="46"/>
      <c r="E79" s="46"/>
      <c r="F79" s="46"/>
    </row>
    <row r="80" spans="1:6" ht="12" customHeight="1">
      <c r="A80" s="55" t="s">
        <v>66</v>
      </c>
      <c r="B80" s="55"/>
      <c r="C80" s="47"/>
      <c r="D80" s="47"/>
      <c r="E80" s="47"/>
      <c r="F80" s="47"/>
    </row>
    <row r="81" spans="1:6" ht="12" customHeight="1">
      <c r="A81" s="55" t="s">
        <v>67</v>
      </c>
      <c r="B81" s="55"/>
      <c r="C81" s="47"/>
      <c r="D81" s="47"/>
      <c r="E81" s="47"/>
      <c r="F81" s="47"/>
    </row>
    <row r="82" spans="1:6" ht="12" customHeight="1">
      <c r="A82" s="54" t="s">
        <v>68</v>
      </c>
      <c r="B82" s="54"/>
      <c r="C82" s="46"/>
      <c r="D82" s="46"/>
      <c r="E82" s="12"/>
      <c r="F82" s="12"/>
    </row>
    <row r="83" spans="1:6" ht="12" customHeight="1">
      <c r="A83" s="54" t="s">
        <v>69</v>
      </c>
      <c r="B83" s="54"/>
      <c r="C83" s="46"/>
      <c r="D83" s="46"/>
      <c r="E83" s="12"/>
      <c r="F83" s="12"/>
    </row>
    <row r="84" spans="1:6" ht="12" customHeight="1">
      <c r="A84" s="55" t="s">
        <v>70</v>
      </c>
      <c r="B84" s="55"/>
      <c r="C84" s="47"/>
      <c r="D84" s="46"/>
      <c r="E84" s="12"/>
      <c r="F84" s="12"/>
    </row>
    <row r="85" spans="1:6" ht="12" customHeight="1">
      <c r="A85" s="54" t="s">
        <v>71</v>
      </c>
      <c r="B85" s="54"/>
      <c r="C85" s="46"/>
      <c r="D85" s="46"/>
      <c r="E85" s="12"/>
      <c r="F85" s="12"/>
    </row>
    <row r="86" spans="1:6" ht="12" customHeight="1">
      <c r="A86" s="54" t="s">
        <v>72</v>
      </c>
      <c r="B86" s="54"/>
      <c r="C86" s="46"/>
      <c r="D86" s="46"/>
      <c r="E86" s="12"/>
      <c r="F86" s="12"/>
    </row>
    <row r="87" spans="1:6" ht="27" customHeight="1">
      <c r="A87" s="55" t="s">
        <v>73</v>
      </c>
      <c r="B87" s="55"/>
      <c r="C87" s="47"/>
      <c r="D87" s="47"/>
      <c r="E87" s="47"/>
      <c r="F87" s="47"/>
    </row>
    <row r="88" spans="1:6" ht="25.5" customHeight="1">
      <c r="A88" s="58"/>
      <c r="B88" s="58"/>
      <c r="C88" s="47"/>
      <c r="D88" s="47"/>
      <c r="E88" s="47"/>
      <c r="F88" s="47"/>
    </row>
    <row r="89" spans="1:6" ht="15" hidden="1" customHeight="1">
      <c r="A89" s="56" t="str">
        <f>IF(B12:B12="Partnership","A partner in a general partnership should apply for a PPP loan on behalf of the Partnership using the self-employment income of general active partners up to $100,000 annualized as payroll costs.",IF(B12:B12="Sole Proprietorship","Go to 'For Self-Employed Individuals' (A27)",IF(B12:B12="S Corporation","Do not include distributions to shareholders that are not subject to payroll or employment tax as payroll costs.",IF(B12:B12="C Corporation","Do not include dividends or other amounts that are not subject to payroll tax or self-employment tax in payroll costs.",""))))</f>
        <v/>
      </c>
      <c r="B89" s="56"/>
      <c r="C89" s="46"/>
      <c r="D89" s="46"/>
      <c r="E89" s="46"/>
      <c r="F89" s="46"/>
    </row>
    <row r="90" spans="1:6" ht="15" hidden="1" customHeight="1"/>
    <row r="91" spans="1:6" ht="15" hidden="1" customHeight="1"/>
    <row r="92" spans="1:6" ht="15" hidden="1" customHeight="1">
      <c r="A92" s="12" t="s">
        <v>11</v>
      </c>
      <c r="B92" s="12" t="s">
        <v>74</v>
      </c>
    </row>
    <row r="93" spans="1:6" ht="15" hidden="1" customHeight="1">
      <c r="A93" s="12" t="s">
        <v>51</v>
      </c>
      <c r="B93" s="12" t="s">
        <v>75</v>
      </c>
    </row>
    <row r="94" spans="1:6" ht="15" hidden="1" customHeight="1">
      <c r="A94" s="12"/>
      <c r="B94" s="12" t="s">
        <v>76</v>
      </c>
    </row>
    <row r="95" spans="1:6" ht="15" hidden="1" customHeight="1">
      <c r="A95" s="12"/>
      <c r="B95" s="12" t="s">
        <v>77</v>
      </c>
    </row>
    <row r="96" spans="1:6" ht="15" hidden="1" customHeight="1">
      <c r="A96" s="12"/>
      <c r="B96" s="12" t="s">
        <v>78</v>
      </c>
    </row>
    <row r="97" ht="12" customHeight="1"/>
    <row r="98" ht="11.25" customHeight="1"/>
  </sheetData>
  <mergeCells count="19">
    <mergeCell ref="A83:B83"/>
    <mergeCell ref="A84:B84"/>
    <mergeCell ref="A88:B88"/>
    <mergeCell ref="A11:B11"/>
    <mergeCell ref="A1:B1"/>
    <mergeCell ref="A2:B2"/>
    <mergeCell ref="A3:B3"/>
    <mergeCell ref="A5:B5"/>
    <mergeCell ref="A6:B6"/>
    <mergeCell ref="A13:B13"/>
    <mergeCell ref="A38:B38"/>
    <mergeCell ref="A85:B85"/>
    <mergeCell ref="A86:B86"/>
    <mergeCell ref="A87:B87"/>
    <mergeCell ref="A89:B89"/>
    <mergeCell ref="A79:B79"/>
    <mergeCell ref="A80:B80"/>
    <mergeCell ref="A81:B81"/>
    <mergeCell ref="A82:B82"/>
  </mergeCells>
  <dataValidations count="15">
    <dataValidation type="list" allowBlank="1" showInputMessage="1" showErrorMessage="1" sqref="B12">
      <formula1>$B$91:$B$96</formula1>
    </dataValidation>
    <dataValidation type="list" allowBlank="1" showInputMessage="1" showErrorMessage="1" sqref="B14">
      <formula1>$A$91:$A$93</formula1>
    </dataValidation>
    <dataValidation type="custom" allowBlank="1" showInputMessage="1" showErrorMessage="1" error="For employee data only! See B14.  " sqref="B20">
      <formula1>$B$14:$B$14="Yes"</formula1>
    </dataValidation>
    <dataValidation type="custom" allowBlank="1" showInputMessage="1" showErrorMessage="1" error="For employee data only! See B14.  " sqref="B21">
      <formula1>$B$14:$B$14="Yes"</formula1>
    </dataValidation>
    <dataValidation type="custom" allowBlank="1" showInputMessage="1" showErrorMessage="1" error="For employee data only! See B14.  " sqref="B22">
      <formula1>$B$14:$B$14="Yes"</formula1>
    </dataValidation>
    <dataValidation type="custom" allowBlank="1" showInputMessage="1" showErrorMessage="1" error="For employee data only! See B14.  " sqref="B23">
      <formula1>$B$14:$B$14="Yes"</formula1>
    </dataValidation>
    <dataValidation type="custom" allowBlank="1" showInputMessage="1" showErrorMessage="1" error="For employee data only! See B14.  " sqref="B24">
      <formula1>$B$14:$B$14="Yes"</formula1>
    </dataValidation>
    <dataValidation type="custom" allowBlank="1" showInputMessage="1" showErrorMessage="1" error="For employee data only! See B14.  " sqref="B25">
      <formula1>$B$14:$B$14="Yes"</formula1>
    </dataValidation>
    <dataValidation type="decimal" allowBlank="1" showInputMessage="1" showErrorMessage="1" sqref="B28">
      <formula1>0</formula1>
      <formula2>100000</formula2>
    </dataValidation>
    <dataValidation type="decimal" allowBlank="1" showInputMessage="1" showErrorMessage="1" sqref="B29">
      <formula1>0</formula1>
      <formula2>100000</formula2>
    </dataValidation>
    <dataValidation type="custom" allowBlank="1" showInputMessage="1" showErrorMessage="1" error="For employee data only!" sqref="B32">
      <formula1>B14:B14="Yes"</formula1>
    </dataValidation>
    <dataValidation type="custom" allowBlank="1" showInputMessage="1" showErrorMessage="1" error="For employee data only!" sqref="B33">
      <formula1>B14:B14="Yes"</formula1>
    </dataValidation>
    <dataValidation type="custom" allowBlank="1" showInputMessage="1" showErrorMessage="1" error="For employee data only!" sqref="B34">
      <formula1>B14:B14="Yes"</formula1>
    </dataValidation>
    <dataValidation type="list" allowBlank="1" showInputMessage="1" showErrorMessage="1" sqref="B61">
      <formula1>$A$91:$A$93</formula1>
    </dataValidation>
    <dataValidation allowBlank="1" showInputMessage="1" showErrorMessage="1" error="Number of employees restored cannot exceed the number of employees with wage reductions." sqref="B72"/>
  </dataValidations>
  <printOptions gridLines="1"/>
  <pageMargins left="0.7" right="0.7" top="0.75" bottom="0.75" header="0.3" footer="0.3"/>
  <pageSetup fitToWidth="0" fitToHeight="0" pageOrder="overThenDown" orientation="portrait" horizontalDpi="0" verticalDpi="0"/>
  <headerFooter>
    <oddHeader>&amp;L&amp;C&amp;R</oddHeader>
    <oddFooter>&amp;L&amp;C&amp;R</oddFooter>
    <evenHeader>&amp;L&amp;C&amp;R</evenHeader>
    <evenFooter>&amp;L&amp;C&amp;R</even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BB1F6A38DA2264A82177D49E39B5F2D" ma:contentTypeVersion="11" ma:contentTypeDescription="Create a new document." ma:contentTypeScope="" ma:versionID="930d9a327779a6f1eb89afc8c5e146ae">
  <xsd:schema xmlns:xsd="http://www.w3.org/2001/XMLSchema" xmlns:xs="http://www.w3.org/2001/XMLSchema" xmlns:p="http://schemas.microsoft.com/office/2006/metadata/properties" xmlns:ns3="b2733889-cf5f-4af5-9afd-6a4c0f8aa7a4" xmlns:ns4="5acf0ec7-332d-47a2-a1a0-b118294cf297" targetNamespace="http://schemas.microsoft.com/office/2006/metadata/properties" ma:root="true" ma:fieldsID="d8ae285c2e8ab06b54ba442092ffc848" ns3:_="" ns4:_="">
    <xsd:import namespace="b2733889-cf5f-4af5-9afd-6a4c0f8aa7a4"/>
    <xsd:import namespace="5acf0ec7-332d-47a2-a1a0-b118294cf297"/>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KeyPoints" minOccurs="0"/>
                <xsd:element ref="ns4:MediaServiceKeyPoints" minOccurs="0"/>
                <xsd:element ref="ns4:MediaServiceAutoTags" minOccurs="0"/>
                <xsd:element ref="ns4:MediaServiceOCR" minOccurs="0"/>
                <xsd:element ref="ns4:MediaServiceGenerationTime" minOccurs="0"/>
                <xsd:element ref="ns4: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2733889-cf5f-4af5-9afd-6a4c0f8aa7a4"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acf0ec7-332d-47a2-a1a0-b118294cf297"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12455C8-3FA8-4A94-938F-834425F6622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2733889-cf5f-4af5-9afd-6a4c0f8aa7a4"/>
    <ds:schemaRef ds:uri="5acf0ec7-332d-47a2-a1a0-b118294cf29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A72CD9E-61E2-4131-A4DE-424E1FC30DB2}">
  <ds:schemaRefs>
    <ds:schemaRef ds:uri="http://schemas.microsoft.com/sharepoint/v3/contenttype/forms"/>
  </ds:schemaRefs>
</ds:datastoreItem>
</file>

<file path=customXml/itemProps3.xml><?xml version="1.0" encoding="utf-8"?>
<ds:datastoreItem xmlns:ds="http://schemas.openxmlformats.org/officeDocument/2006/customXml" ds:itemID="{566EE1A0-57F0-4B29-AC2B-B6FACEC6ABA2}">
  <ds:schemaRefs>
    <ds:schemaRef ds:uri="http://purl.org/dc/dcmitype/"/>
    <ds:schemaRef ds:uri="http://schemas.microsoft.com/office/infopath/2007/PartnerControls"/>
    <ds:schemaRef ds:uri="b2733889-cf5f-4af5-9afd-6a4c0f8aa7a4"/>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5acf0ec7-332d-47a2-a1a0-b118294cf297"/>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Autumn Johnson</cp:lastModifiedBy>
  <dcterms:created xsi:type="dcterms:W3CDTF">2020-05-04T15:42:10Z</dcterms:created>
  <dcterms:modified xsi:type="dcterms:W3CDTF">2020-05-04T15:42:10Z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0x0101003BB1F6A38DA2264A82177D49E39B5F2D</vt:lpwstr>
  </property>
</Properties>
</file>