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Q:\Venturity Training\Covid-19\"/>
    </mc:Choice>
  </mc:AlternateContent>
  <xr:revisionPtr revIDLastSave="0" documentId="13_ncr:1_{797428C4-AA5D-4471-A166-95E0F24D0C2B}" xr6:coauthVersionLast="41" xr6:coauthVersionMax="45" xr10:uidLastSave="{00000000-0000-0000-0000-000000000000}"/>
  <bookViews>
    <workbookView xWindow="-120" yWindow="-120" windowWidth="20730" windowHeight="11160" tabRatio="913" xr2:uid="{00000000-000D-0000-FFFF-FFFF00000000}"/>
  </bookViews>
  <sheets>
    <sheet name="Tips" sheetId="12" r:id="rId1"/>
    <sheet name="Calculator" sheetId="1" r:id="rId2"/>
    <sheet name="Payroll Cost" sheetId="2" r:id="rId3"/>
    <sheet name="Employee Benefits Cost" sheetId="3" r:id="rId4"/>
    <sheet name="Payroll Cost_Budget" sheetId="4" r:id="rId5"/>
    <sheet name="Nonpayroll Cost" sheetId="5" r:id="rId6"/>
    <sheet name="Nonpayroll Cost_Budget" sheetId="6" r:id="rId7"/>
    <sheet name="FTEE" sheetId="7" r:id="rId8"/>
    <sheet name="Wage Cut" sheetId="8" r:id="rId9"/>
    <sheet name="Expense Eligibility Guide" sheetId="9" r:id="rId10"/>
    <sheet name="Loan Estimate" sheetId="10" r:id="rId11"/>
    <sheet name="Source" sheetId="11" state="hidden" r:id="rId12"/>
  </sheets>
  <definedNames>
    <definedName name="_xlnm._FilterDatabase" localSheetId="3" hidden="1">'Employee Benefits Cost'!$A$1:$E$500</definedName>
    <definedName name="_xlnm._FilterDatabase" localSheetId="7" hidden="1">FTEE!$H$2:$I$18</definedName>
    <definedName name="_xlnm._FilterDatabase" localSheetId="5" hidden="1">'Nonpayroll Cost'!$A$1:$G$500</definedName>
    <definedName name="_xlnm._FilterDatabase" localSheetId="2" hidden="1">'Payroll Cost'!$A$2:$L$500</definedName>
    <definedName name="_xlnm._FilterDatabase" localSheetId="4" hidden="1">'Payroll Cost_Budget'!$B$1:$F$17</definedName>
    <definedName name="_xlnm._FilterDatabase" localSheetId="8" hidden="1">'Wage Cut'!$A$1:$P$500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Calculator!$A$1:$D$59</definedName>
    <definedName name="_xlnm.Print_Area" localSheetId="3">'Employee Benefits Cost'!$A$1:$E$500</definedName>
    <definedName name="_xlnm.Print_Area" localSheetId="9">'Expense Eligibility Guide'!$A$1:$D$11</definedName>
    <definedName name="_xlnm.Print_Area" localSheetId="5">'Nonpayroll Cost'!$A$1:$G$500</definedName>
    <definedName name="_xlnm.Print_Area" localSheetId="6">'Nonpayroll Cost_Budget'!$A$1:$Q$30</definedName>
    <definedName name="_xlnm.Print_Area" localSheetId="2">'Payroll Cost'!$A$1:$L$500</definedName>
    <definedName name="_xlnm.Print_Area" localSheetId="4">'Payroll Cost_Budget'!$A$1:$F$17</definedName>
    <definedName name="_xlnm.Print_Area" localSheetId="0">Tips!$A$1:$E$29</definedName>
    <definedName name="_xlnm.Print_Area" localSheetId="8">'Wage Cut'!$A$1:$P$500</definedName>
    <definedName name="Z_DACD6839_11B2_4306_A105_E4EA0BCEA251_.wvu.Cols" localSheetId="1" hidden="1">Calculator!$E:$F</definedName>
    <definedName name="Z_DACD6839_11B2_4306_A105_E4EA0BCEA251_.wvu.FilterData" localSheetId="3" hidden="1">'Employee Benefits Cost'!$A$1:$E$500</definedName>
    <definedName name="Z_DACD6839_11B2_4306_A105_E4EA0BCEA251_.wvu.FilterData" localSheetId="7" hidden="1">FTEE!$H$2:$I$18</definedName>
    <definedName name="Z_DACD6839_11B2_4306_A105_E4EA0BCEA251_.wvu.FilterData" localSheetId="5" hidden="1">'Nonpayroll Cost'!$A$1:$G$500</definedName>
    <definedName name="Z_DACD6839_11B2_4306_A105_E4EA0BCEA251_.wvu.FilterData" localSheetId="2" hidden="1">'Payroll Cost'!$A$2:$L$500</definedName>
    <definedName name="Z_DACD6839_11B2_4306_A105_E4EA0BCEA251_.wvu.FilterData" localSheetId="4" hidden="1">'Payroll Cost_Budget'!$B$1:$F$17</definedName>
    <definedName name="Z_DACD6839_11B2_4306_A105_E4EA0BCEA251_.wvu.FilterData" localSheetId="8" hidden="1">'Wage Cut'!$A$1:$P$500</definedName>
    <definedName name="Z_DACD6839_11B2_4306_A105_E4EA0BCEA251_.wvu.PrintArea" localSheetId="1" hidden="1">Calculator!$A$1:$D$59</definedName>
    <definedName name="Z_DACD6839_11B2_4306_A105_E4EA0BCEA251_.wvu.PrintArea" localSheetId="3" hidden="1">'Employee Benefits Cost'!$A$1:$E$500</definedName>
    <definedName name="Z_DACD6839_11B2_4306_A105_E4EA0BCEA251_.wvu.PrintArea" localSheetId="9" hidden="1">'Expense Eligibility Guide'!$A$1:$D$11</definedName>
    <definedName name="Z_DACD6839_11B2_4306_A105_E4EA0BCEA251_.wvu.PrintArea" localSheetId="5" hidden="1">'Nonpayroll Cost'!$A$1:$G$500</definedName>
    <definedName name="Z_DACD6839_11B2_4306_A105_E4EA0BCEA251_.wvu.PrintArea" localSheetId="6" hidden="1">'Nonpayroll Cost_Budget'!$A$1:$Q$30</definedName>
    <definedName name="Z_DACD6839_11B2_4306_A105_E4EA0BCEA251_.wvu.PrintArea" localSheetId="2" hidden="1">'Payroll Cost'!$A$1:$L$500</definedName>
    <definedName name="Z_DACD6839_11B2_4306_A105_E4EA0BCEA251_.wvu.PrintArea" localSheetId="4" hidden="1">'Payroll Cost_Budget'!$A$1:$F$17</definedName>
    <definedName name="Z_DACD6839_11B2_4306_A105_E4EA0BCEA251_.wvu.PrintArea" localSheetId="8" hidden="1">'Wage Cut'!$A$1:$P$500</definedName>
    <definedName name="Z_DACD6839_11B2_4306_A105_E4EA0BCEA251_.wvu.Rows" localSheetId="6" hidden="1">'Nonpayroll Cost_Budget'!$5:$12,'Nonpayroll Cost_Budget'!$20:$27</definedName>
  </definedNames>
  <calcPr calcId="191029"/>
  <customWorkbookViews>
    <customWorkbookView name="Fluid Admin - Personal View" guid="{DACD6839-11B2-4306-A105-E4EA0BCEA251}" mergeInterval="0" personalView="1" maximized="1" xWindow="-8" yWindow="-8" windowWidth="1936" windowHeight="1056" tabRatio="913"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6" i="1" l="1"/>
  <c r="D34" i="1"/>
  <c r="D33" i="1"/>
  <c r="D24" i="1"/>
  <c r="D23" i="1"/>
  <c r="D32" i="1" l="1"/>
  <c r="D15" i="1"/>
  <c r="D42" i="1"/>
  <c r="D40" i="1"/>
  <c r="D19" i="1" l="1"/>
  <c r="D20" i="1"/>
  <c r="D21" i="1"/>
  <c r="D22" i="1"/>
  <c r="D28" i="1"/>
  <c r="D29" i="1"/>
  <c r="D30" i="1"/>
  <c r="D31" i="1"/>
  <c r="N4" i="8"/>
  <c r="D43" i="1" l="1"/>
  <c r="D41" i="1"/>
  <c r="G3" i="2"/>
  <c r="H5" i="3"/>
  <c r="H4" i="3"/>
  <c r="H3" i="3"/>
  <c r="L2" i="8" l="1"/>
  <c r="P3" i="8" l="1"/>
  <c r="O3" i="8"/>
  <c r="N3" i="8"/>
  <c r="M2" i="8"/>
  <c r="N2" i="8" s="1"/>
  <c r="O2" i="8" s="1"/>
  <c r="P2" i="8" s="1"/>
  <c r="C3" i="8"/>
  <c r="C2" i="8"/>
  <c r="L5" i="8" l="1"/>
  <c r="C6" i="8"/>
  <c r="C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3" i="8"/>
  <c r="L154" i="8"/>
  <c r="L155" i="8"/>
  <c r="L156" i="8"/>
  <c r="L157" i="8"/>
  <c r="L158" i="8"/>
  <c r="L159" i="8"/>
  <c r="L160" i="8"/>
  <c r="L161" i="8"/>
  <c r="L162" i="8"/>
  <c r="L163" i="8"/>
  <c r="L164" i="8"/>
  <c r="L165" i="8"/>
  <c r="L166" i="8"/>
  <c r="L167" i="8"/>
  <c r="L168" i="8"/>
  <c r="L169" i="8"/>
  <c r="L170" i="8"/>
  <c r="L171" i="8"/>
  <c r="L172" i="8"/>
  <c r="L173" i="8"/>
  <c r="L174" i="8"/>
  <c r="L175" i="8"/>
  <c r="L176" i="8"/>
  <c r="L177" i="8"/>
  <c r="L178" i="8"/>
  <c r="L179" i="8"/>
  <c r="L180" i="8"/>
  <c r="L181" i="8"/>
  <c r="L182" i="8"/>
  <c r="L183" i="8"/>
  <c r="L184" i="8"/>
  <c r="L185" i="8"/>
  <c r="L186" i="8"/>
  <c r="L187" i="8"/>
  <c r="L188" i="8"/>
  <c r="L189" i="8"/>
  <c r="L190" i="8"/>
  <c r="L191" i="8"/>
  <c r="L192" i="8"/>
  <c r="L193" i="8"/>
  <c r="L194" i="8"/>
  <c r="L195" i="8"/>
  <c r="L196" i="8"/>
  <c r="L197" i="8"/>
  <c r="L198" i="8"/>
  <c r="L199" i="8"/>
  <c r="L200" i="8"/>
  <c r="L201" i="8"/>
  <c r="L202" i="8"/>
  <c r="L203" i="8"/>
  <c r="L204" i="8"/>
  <c r="L205" i="8"/>
  <c r="L206" i="8"/>
  <c r="L207" i="8"/>
  <c r="L208" i="8"/>
  <c r="L209" i="8"/>
  <c r="L210" i="8"/>
  <c r="L211" i="8"/>
  <c r="L212" i="8"/>
  <c r="L213" i="8"/>
  <c r="L214" i="8"/>
  <c r="L215" i="8"/>
  <c r="L216" i="8"/>
  <c r="L217" i="8"/>
  <c r="L218" i="8"/>
  <c r="L219" i="8"/>
  <c r="L220" i="8"/>
  <c r="L221" i="8"/>
  <c r="L222" i="8"/>
  <c r="L223" i="8"/>
  <c r="L224" i="8"/>
  <c r="L225" i="8"/>
  <c r="L226" i="8"/>
  <c r="L227" i="8"/>
  <c r="L228" i="8"/>
  <c r="L229" i="8"/>
  <c r="L230" i="8"/>
  <c r="L231" i="8"/>
  <c r="L232" i="8"/>
  <c r="L233" i="8"/>
  <c r="L234" i="8"/>
  <c r="L235" i="8"/>
  <c r="L236" i="8"/>
  <c r="L237" i="8"/>
  <c r="L238" i="8"/>
  <c r="L239" i="8"/>
  <c r="L240" i="8"/>
  <c r="L241" i="8"/>
  <c r="L242" i="8"/>
  <c r="L243" i="8"/>
  <c r="L244" i="8"/>
  <c r="L245" i="8"/>
  <c r="L246" i="8"/>
  <c r="L247" i="8"/>
  <c r="L248" i="8"/>
  <c r="L249" i="8"/>
  <c r="L250" i="8"/>
  <c r="L251" i="8"/>
  <c r="L252" i="8"/>
  <c r="L253" i="8"/>
  <c r="L254" i="8"/>
  <c r="L255" i="8"/>
  <c r="L256" i="8"/>
  <c r="L257" i="8"/>
  <c r="L258" i="8"/>
  <c r="L259" i="8"/>
  <c r="L260" i="8"/>
  <c r="L261" i="8"/>
  <c r="L262" i="8"/>
  <c r="L263" i="8"/>
  <c r="L264" i="8"/>
  <c r="L265" i="8"/>
  <c r="L266" i="8"/>
  <c r="L267" i="8"/>
  <c r="L268" i="8"/>
  <c r="L269" i="8"/>
  <c r="L270" i="8"/>
  <c r="L271" i="8"/>
  <c r="L272" i="8"/>
  <c r="L273" i="8"/>
  <c r="L274" i="8"/>
  <c r="L275" i="8"/>
  <c r="L276" i="8"/>
  <c r="L277" i="8"/>
  <c r="L278" i="8"/>
  <c r="L279" i="8"/>
  <c r="L280" i="8"/>
  <c r="L281" i="8"/>
  <c r="L282" i="8"/>
  <c r="L283" i="8"/>
  <c r="L284" i="8"/>
  <c r="L285" i="8"/>
  <c r="L286" i="8"/>
  <c r="L287" i="8"/>
  <c r="L288" i="8"/>
  <c r="L289" i="8"/>
  <c r="L290" i="8"/>
  <c r="L291" i="8"/>
  <c r="L292" i="8"/>
  <c r="L293" i="8"/>
  <c r="L294" i="8"/>
  <c r="L295" i="8"/>
  <c r="L296" i="8"/>
  <c r="L297" i="8"/>
  <c r="L298" i="8"/>
  <c r="L299" i="8"/>
  <c r="L300" i="8"/>
  <c r="L301" i="8"/>
  <c r="L302" i="8"/>
  <c r="L303" i="8"/>
  <c r="L304" i="8"/>
  <c r="L305" i="8"/>
  <c r="L306" i="8"/>
  <c r="L307" i="8"/>
  <c r="L308" i="8"/>
  <c r="L309" i="8"/>
  <c r="L310" i="8"/>
  <c r="L311" i="8"/>
  <c r="L312" i="8"/>
  <c r="L313" i="8"/>
  <c r="L314" i="8"/>
  <c r="L315" i="8"/>
  <c r="L316" i="8"/>
  <c r="L317" i="8"/>
  <c r="L318" i="8"/>
  <c r="L319" i="8"/>
  <c r="L320" i="8"/>
  <c r="L321" i="8"/>
  <c r="L322" i="8"/>
  <c r="L323" i="8"/>
  <c r="L324" i="8"/>
  <c r="L325" i="8"/>
  <c r="L326" i="8"/>
  <c r="L327" i="8"/>
  <c r="L328" i="8"/>
  <c r="L329" i="8"/>
  <c r="L330" i="8"/>
  <c r="L331" i="8"/>
  <c r="L332" i="8"/>
  <c r="L333" i="8"/>
  <c r="L334" i="8"/>
  <c r="L335" i="8"/>
  <c r="L336" i="8"/>
  <c r="L337" i="8"/>
  <c r="L338" i="8"/>
  <c r="L339" i="8"/>
  <c r="L340" i="8"/>
  <c r="L341" i="8"/>
  <c r="L342" i="8"/>
  <c r="L343" i="8"/>
  <c r="L344" i="8"/>
  <c r="L345" i="8"/>
  <c r="L346" i="8"/>
  <c r="L347" i="8"/>
  <c r="L348" i="8"/>
  <c r="L349" i="8"/>
  <c r="L350" i="8"/>
  <c r="L351" i="8"/>
  <c r="L352" i="8"/>
  <c r="L353" i="8"/>
  <c r="L354" i="8"/>
  <c r="L355" i="8"/>
  <c r="L356" i="8"/>
  <c r="L357" i="8"/>
  <c r="L358" i="8"/>
  <c r="L359" i="8"/>
  <c r="L360" i="8"/>
  <c r="L361" i="8"/>
  <c r="L362" i="8"/>
  <c r="L363" i="8"/>
  <c r="L364" i="8"/>
  <c r="L365" i="8"/>
  <c r="L366" i="8"/>
  <c r="L367" i="8"/>
  <c r="L368" i="8"/>
  <c r="L369" i="8"/>
  <c r="L370" i="8"/>
  <c r="L371" i="8"/>
  <c r="L372" i="8"/>
  <c r="L373" i="8"/>
  <c r="L374" i="8"/>
  <c r="L375" i="8"/>
  <c r="L376" i="8"/>
  <c r="L377" i="8"/>
  <c r="L378" i="8"/>
  <c r="L379" i="8"/>
  <c r="L380" i="8"/>
  <c r="L381" i="8"/>
  <c r="L382" i="8"/>
  <c r="L383" i="8"/>
  <c r="L384" i="8"/>
  <c r="L385" i="8"/>
  <c r="L386" i="8"/>
  <c r="L387" i="8"/>
  <c r="L388" i="8"/>
  <c r="L389" i="8"/>
  <c r="L390" i="8"/>
  <c r="L391" i="8"/>
  <c r="L392" i="8"/>
  <c r="L393" i="8"/>
  <c r="L394" i="8"/>
  <c r="L395" i="8"/>
  <c r="L396" i="8"/>
  <c r="L397" i="8"/>
  <c r="L398" i="8"/>
  <c r="L399" i="8"/>
  <c r="L400" i="8"/>
  <c r="L401" i="8"/>
  <c r="L402" i="8"/>
  <c r="L403" i="8"/>
  <c r="L404" i="8"/>
  <c r="L405" i="8"/>
  <c r="L406" i="8"/>
  <c r="L407" i="8"/>
  <c r="L408" i="8"/>
  <c r="L409" i="8"/>
  <c r="L410" i="8"/>
  <c r="L411" i="8"/>
  <c r="L412" i="8"/>
  <c r="L413" i="8"/>
  <c r="L414" i="8"/>
  <c r="L415" i="8"/>
  <c r="L416" i="8"/>
  <c r="L417" i="8"/>
  <c r="L418" i="8"/>
  <c r="L419" i="8"/>
  <c r="L420" i="8"/>
  <c r="L421" i="8"/>
  <c r="L422" i="8"/>
  <c r="L423" i="8"/>
  <c r="L424" i="8"/>
  <c r="L425" i="8"/>
  <c r="L426" i="8"/>
  <c r="L427" i="8"/>
  <c r="L428" i="8"/>
  <c r="L429" i="8"/>
  <c r="L430" i="8"/>
  <c r="L431" i="8"/>
  <c r="L432" i="8"/>
  <c r="L433" i="8"/>
  <c r="L434" i="8"/>
  <c r="L435" i="8"/>
  <c r="L436" i="8"/>
  <c r="L437" i="8"/>
  <c r="L438" i="8"/>
  <c r="L439" i="8"/>
  <c r="L440" i="8"/>
  <c r="L441" i="8"/>
  <c r="L442" i="8"/>
  <c r="L443" i="8"/>
  <c r="L444" i="8"/>
  <c r="L445" i="8"/>
  <c r="L446" i="8"/>
  <c r="L447" i="8"/>
  <c r="L448" i="8"/>
  <c r="L449" i="8"/>
  <c r="L450" i="8"/>
  <c r="L451" i="8"/>
  <c r="L452" i="8"/>
  <c r="L453" i="8"/>
  <c r="L454" i="8"/>
  <c r="L455" i="8"/>
  <c r="L456" i="8"/>
  <c r="L457" i="8"/>
  <c r="L458" i="8"/>
  <c r="L459" i="8"/>
  <c r="L460" i="8"/>
  <c r="L461" i="8"/>
  <c r="L462" i="8"/>
  <c r="L463" i="8"/>
  <c r="L464" i="8"/>
  <c r="L465" i="8"/>
  <c r="L466" i="8"/>
  <c r="L467" i="8"/>
  <c r="L468" i="8"/>
  <c r="L469" i="8"/>
  <c r="L470" i="8"/>
  <c r="L471" i="8"/>
  <c r="L472" i="8"/>
  <c r="L473" i="8"/>
  <c r="L474" i="8"/>
  <c r="L475" i="8"/>
  <c r="L476" i="8"/>
  <c r="L477" i="8"/>
  <c r="L478" i="8"/>
  <c r="L479" i="8"/>
  <c r="L480" i="8"/>
  <c r="L481" i="8"/>
  <c r="L482" i="8"/>
  <c r="L483" i="8"/>
  <c r="L484" i="8"/>
  <c r="L485" i="8"/>
  <c r="L486" i="8"/>
  <c r="L487" i="8"/>
  <c r="L488" i="8"/>
  <c r="L489" i="8"/>
  <c r="L490" i="8"/>
  <c r="L491" i="8"/>
  <c r="L492" i="8"/>
  <c r="L493" i="8"/>
  <c r="L494" i="8"/>
  <c r="L495" i="8"/>
  <c r="L496" i="8"/>
  <c r="L497" i="8"/>
  <c r="L498" i="8"/>
  <c r="L499" i="8"/>
  <c r="L500" i="8"/>
  <c r="L3" i="8"/>
  <c r="L4" i="8"/>
  <c r="D39" i="1" l="1"/>
  <c r="I1" i="4" l="1"/>
  <c r="H1" i="3"/>
  <c r="O1" i="2"/>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38" i="2"/>
  <c r="L339" i="2"/>
  <c r="L340" i="2"/>
  <c r="L341" i="2"/>
  <c r="L342" i="2"/>
  <c r="L343" i="2"/>
  <c r="L344" i="2"/>
  <c r="L345" i="2"/>
  <c r="L346" i="2"/>
  <c r="L347" i="2"/>
  <c r="L348" i="2"/>
  <c r="L349" i="2"/>
  <c r="L350" i="2"/>
  <c r="L351" i="2"/>
  <c r="L352" i="2"/>
  <c r="L353" i="2"/>
  <c r="L354" i="2"/>
  <c r="L355" i="2"/>
  <c r="L356" i="2"/>
  <c r="L357" i="2"/>
  <c r="L358" i="2"/>
  <c r="L359" i="2"/>
  <c r="L360" i="2"/>
  <c r="L361" i="2"/>
  <c r="L362" i="2"/>
  <c r="L363" i="2"/>
  <c r="L364" i="2"/>
  <c r="L365" i="2"/>
  <c r="L366" i="2"/>
  <c r="L367" i="2"/>
  <c r="L368" i="2"/>
  <c r="L369" i="2"/>
  <c r="L370" i="2"/>
  <c r="L371" i="2"/>
  <c r="L372" i="2"/>
  <c r="L373" i="2"/>
  <c r="L374" i="2"/>
  <c r="L375" i="2"/>
  <c r="L376" i="2"/>
  <c r="L377" i="2"/>
  <c r="L378" i="2"/>
  <c r="L379" i="2"/>
  <c r="L380" i="2"/>
  <c r="L381" i="2"/>
  <c r="L382" i="2"/>
  <c r="L383" i="2"/>
  <c r="L384" i="2"/>
  <c r="L385" i="2"/>
  <c r="L386" i="2"/>
  <c r="L387" i="2"/>
  <c r="L388" i="2"/>
  <c r="L389" i="2"/>
  <c r="L390" i="2"/>
  <c r="L391" i="2"/>
  <c r="L392" i="2"/>
  <c r="L393" i="2"/>
  <c r="L394" i="2"/>
  <c r="L395" i="2"/>
  <c r="L396" i="2"/>
  <c r="L397" i="2"/>
  <c r="L398" i="2"/>
  <c r="L399" i="2"/>
  <c r="L400" i="2"/>
  <c r="L401" i="2"/>
  <c r="L402" i="2"/>
  <c r="L403" i="2"/>
  <c r="L404" i="2"/>
  <c r="L405" i="2"/>
  <c r="L406" i="2"/>
  <c r="L407" i="2"/>
  <c r="L408" i="2"/>
  <c r="L409" i="2"/>
  <c r="L410" i="2"/>
  <c r="L411" i="2"/>
  <c r="L412" i="2"/>
  <c r="L413" i="2"/>
  <c r="L414" i="2"/>
  <c r="L415" i="2"/>
  <c r="L416" i="2"/>
  <c r="L417" i="2"/>
  <c r="L418" i="2"/>
  <c r="L419" i="2"/>
  <c r="L420" i="2"/>
  <c r="L421" i="2"/>
  <c r="L422" i="2"/>
  <c r="L423" i="2"/>
  <c r="L424" i="2"/>
  <c r="L425" i="2"/>
  <c r="L426" i="2"/>
  <c r="L427" i="2"/>
  <c r="L428" i="2"/>
  <c r="L429" i="2"/>
  <c r="L430" i="2"/>
  <c r="L431" i="2"/>
  <c r="L432" i="2"/>
  <c r="L433" i="2"/>
  <c r="L434" i="2"/>
  <c r="L435" i="2"/>
  <c r="L436" i="2"/>
  <c r="L437" i="2"/>
  <c r="L438" i="2"/>
  <c r="L439" i="2"/>
  <c r="L440" i="2"/>
  <c r="L441" i="2"/>
  <c r="L442" i="2"/>
  <c r="L443" i="2"/>
  <c r="L444" i="2"/>
  <c r="L445" i="2"/>
  <c r="L446" i="2"/>
  <c r="L447" i="2"/>
  <c r="L448" i="2"/>
  <c r="L449" i="2"/>
  <c r="L450" i="2"/>
  <c r="L451" i="2"/>
  <c r="L452" i="2"/>
  <c r="L453" i="2"/>
  <c r="L454" i="2"/>
  <c r="L455" i="2"/>
  <c r="L456" i="2"/>
  <c r="L457" i="2"/>
  <c r="L458" i="2"/>
  <c r="L459" i="2"/>
  <c r="L460" i="2"/>
  <c r="L461" i="2"/>
  <c r="L462" i="2"/>
  <c r="L463" i="2"/>
  <c r="L464" i="2"/>
  <c r="L465" i="2"/>
  <c r="L466" i="2"/>
  <c r="L467" i="2"/>
  <c r="L468" i="2"/>
  <c r="L469" i="2"/>
  <c r="L470" i="2"/>
  <c r="L471" i="2"/>
  <c r="L472" i="2"/>
  <c r="L473" i="2"/>
  <c r="L474" i="2"/>
  <c r="L475" i="2"/>
  <c r="L476" i="2"/>
  <c r="L477" i="2"/>
  <c r="L478" i="2"/>
  <c r="L479" i="2"/>
  <c r="L480" i="2"/>
  <c r="L481" i="2"/>
  <c r="L482" i="2"/>
  <c r="L483" i="2"/>
  <c r="L484" i="2"/>
  <c r="L485" i="2"/>
  <c r="L486" i="2"/>
  <c r="L487" i="2"/>
  <c r="L488" i="2"/>
  <c r="L489" i="2"/>
  <c r="L490" i="2"/>
  <c r="L491" i="2"/>
  <c r="L492" i="2"/>
  <c r="L493" i="2"/>
  <c r="L494" i="2"/>
  <c r="L495" i="2"/>
  <c r="L496" i="2"/>
  <c r="L497" i="2"/>
  <c r="L498" i="2"/>
  <c r="L499" i="2"/>
  <c r="L500" i="2"/>
  <c r="L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M3" i="8"/>
  <c r="C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21" i="8"/>
  <c r="M122" i="8"/>
  <c r="M123" i="8"/>
  <c r="M124" i="8"/>
  <c r="M125" i="8"/>
  <c r="M126" i="8"/>
  <c r="M127" i="8"/>
  <c r="M128" i="8"/>
  <c r="M129" i="8"/>
  <c r="M130" i="8"/>
  <c r="M131" i="8"/>
  <c r="M132" i="8"/>
  <c r="M133" i="8"/>
  <c r="M134" i="8"/>
  <c r="M135" i="8"/>
  <c r="M136" i="8"/>
  <c r="M137" i="8"/>
  <c r="M138" i="8"/>
  <c r="M139" i="8"/>
  <c r="M140" i="8"/>
  <c r="M141" i="8"/>
  <c r="M142" i="8"/>
  <c r="M143" i="8"/>
  <c r="M144" i="8"/>
  <c r="M145" i="8"/>
  <c r="M146" i="8"/>
  <c r="M147" i="8"/>
  <c r="M148" i="8"/>
  <c r="M149" i="8"/>
  <c r="M150" i="8"/>
  <c r="M151" i="8"/>
  <c r="M152" i="8"/>
  <c r="M153" i="8"/>
  <c r="M154" i="8"/>
  <c r="M155" i="8"/>
  <c r="M156" i="8"/>
  <c r="M157" i="8"/>
  <c r="M158" i="8"/>
  <c r="M159" i="8"/>
  <c r="M160" i="8"/>
  <c r="M161" i="8"/>
  <c r="M162" i="8"/>
  <c r="M163" i="8"/>
  <c r="M164" i="8"/>
  <c r="M165" i="8"/>
  <c r="M166" i="8"/>
  <c r="M167" i="8"/>
  <c r="M168" i="8"/>
  <c r="M169" i="8"/>
  <c r="M170" i="8"/>
  <c r="M171" i="8"/>
  <c r="M172" i="8"/>
  <c r="M173" i="8"/>
  <c r="M174" i="8"/>
  <c r="M175" i="8"/>
  <c r="M176" i="8"/>
  <c r="M177" i="8"/>
  <c r="M178" i="8"/>
  <c r="M179" i="8"/>
  <c r="M180" i="8"/>
  <c r="M181" i="8"/>
  <c r="M182" i="8"/>
  <c r="M183" i="8"/>
  <c r="M184" i="8"/>
  <c r="M185" i="8"/>
  <c r="M186" i="8"/>
  <c r="M187" i="8"/>
  <c r="M188" i="8"/>
  <c r="M189" i="8"/>
  <c r="M190" i="8"/>
  <c r="M191" i="8"/>
  <c r="M192" i="8"/>
  <c r="M193" i="8"/>
  <c r="M194" i="8"/>
  <c r="M195" i="8"/>
  <c r="M196" i="8"/>
  <c r="M197" i="8"/>
  <c r="M198" i="8"/>
  <c r="M199" i="8"/>
  <c r="M200" i="8"/>
  <c r="M201" i="8"/>
  <c r="M202" i="8"/>
  <c r="M203" i="8"/>
  <c r="M204" i="8"/>
  <c r="M205" i="8"/>
  <c r="M206" i="8"/>
  <c r="M207" i="8"/>
  <c r="M208" i="8"/>
  <c r="M209" i="8"/>
  <c r="M210" i="8"/>
  <c r="M211" i="8"/>
  <c r="M212" i="8"/>
  <c r="M213" i="8"/>
  <c r="M214" i="8"/>
  <c r="M215" i="8"/>
  <c r="M216" i="8"/>
  <c r="M217" i="8"/>
  <c r="M218" i="8"/>
  <c r="M219" i="8"/>
  <c r="M220" i="8"/>
  <c r="M221" i="8"/>
  <c r="M222" i="8"/>
  <c r="M223" i="8"/>
  <c r="M224" i="8"/>
  <c r="M225" i="8"/>
  <c r="M226" i="8"/>
  <c r="M227" i="8"/>
  <c r="M228" i="8"/>
  <c r="M229" i="8"/>
  <c r="M230" i="8"/>
  <c r="M231" i="8"/>
  <c r="M232" i="8"/>
  <c r="M233" i="8"/>
  <c r="M234" i="8"/>
  <c r="M235" i="8"/>
  <c r="M236" i="8"/>
  <c r="M237" i="8"/>
  <c r="M238" i="8"/>
  <c r="M239" i="8"/>
  <c r="M240" i="8"/>
  <c r="M241" i="8"/>
  <c r="M242" i="8"/>
  <c r="M243" i="8"/>
  <c r="M244" i="8"/>
  <c r="M245" i="8"/>
  <c r="M246" i="8"/>
  <c r="M247" i="8"/>
  <c r="M248" i="8"/>
  <c r="M249" i="8"/>
  <c r="M250" i="8"/>
  <c r="M251" i="8"/>
  <c r="M252" i="8"/>
  <c r="M253" i="8"/>
  <c r="M254" i="8"/>
  <c r="M255" i="8"/>
  <c r="M256" i="8"/>
  <c r="M257" i="8"/>
  <c r="M258" i="8"/>
  <c r="M259" i="8"/>
  <c r="M260" i="8"/>
  <c r="M261" i="8"/>
  <c r="M262" i="8"/>
  <c r="M263" i="8"/>
  <c r="M264" i="8"/>
  <c r="M265" i="8"/>
  <c r="M266" i="8"/>
  <c r="M267" i="8"/>
  <c r="M268" i="8"/>
  <c r="M269" i="8"/>
  <c r="M270" i="8"/>
  <c r="M271" i="8"/>
  <c r="M272" i="8"/>
  <c r="M273" i="8"/>
  <c r="M274" i="8"/>
  <c r="M275" i="8"/>
  <c r="M276" i="8"/>
  <c r="M277" i="8"/>
  <c r="M278" i="8"/>
  <c r="M279" i="8"/>
  <c r="M280" i="8"/>
  <c r="M281" i="8"/>
  <c r="M282" i="8"/>
  <c r="M283" i="8"/>
  <c r="M284" i="8"/>
  <c r="M285" i="8"/>
  <c r="M286" i="8"/>
  <c r="M287" i="8"/>
  <c r="M288" i="8"/>
  <c r="M289" i="8"/>
  <c r="M290" i="8"/>
  <c r="M291" i="8"/>
  <c r="M292" i="8"/>
  <c r="M293" i="8"/>
  <c r="M294" i="8"/>
  <c r="M295" i="8"/>
  <c r="M296" i="8"/>
  <c r="M297" i="8"/>
  <c r="M298" i="8"/>
  <c r="M299" i="8"/>
  <c r="M300" i="8"/>
  <c r="M301" i="8"/>
  <c r="M302" i="8"/>
  <c r="M303" i="8"/>
  <c r="M304" i="8"/>
  <c r="M305" i="8"/>
  <c r="M306" i="8"/>
  <c r="M307" i="8"/>
  <c r="M308" i="8"/>
  <c r="M309" i="8"/>
  <c r="M310" i="8"/>
  <c r="M311" i="8"/>
  <c r="M312" i="8"/>
  <c r="M313" i="8"/>
  <c r="M314" i="8"/>
  <c r="M315" i="8"/>
  <c r="M316" i="8"/>
  <c r="M317" i="8"/>
  <c r="M318" i="8"/>
  <c r="M319" i="8"/>
  <c r="M320" i="8"/>
  <c r="M321" i="8"/>
  <c r="M322" i="8"/>
  <c r="M323" i="8"/>
  <c r="M324" i="8"/>
  <c r="M325" i="8"/>
  <c r="M326" i="8"/>
  <c r="M327" i="8"/>
  <c r="M328" i="8"/>
  <c r="M329" i="8"/>
  <c r="M330" i="8"/>
  <c r="M331" i="8"/>
  <c r="M332" i="8"/>
  <c r="M333" i="8"/>
  <c r="M334" i="8"/>
  <c r="M335" i="8"/>
  <c r="M336" i="8"/>
  <c r="M337" i="8"/>
  <c r="M338" i="8"/>
  <c r="M339" i="8"/>
  <c r="M340" i="8"/>
  <c r="M341" i="8"/>
  <c r="M342" i="8"/>
  <c r="M343" i="8"/>
  <c r="M344" i="8"/>
  <c r="M345" i="8"/>
  <c r="M346" i="8"/>
  <c r="M347" i="8"/>
  <c r="M348" i="8"/>
  <c r="M349" i="8"/>
  <c r="M350" i="8"/>
  <c r="M351" i="8"/>
  <c r="M352" i="8"/>
  <c r="M353" i="8"/>
  <c r="M354" i="8"/>
  <c r="M355" i="8"/>
  <c r="M356" i="8"/>
  <c r="M357" i="8"/>
  <c r="M358" i="8"/>
  <c r="M359" i="8"/>
  <c r="M360" i="8"/>
  <c r="M361" i="8"/>
  <c r="M362" i="8"/>
  <c r="M363" i="8"/>
  <c r="M364" i="8"/>
  <c r="M365" i="8"/>
  <c r="M366" i="8"/>
  <c r="M367" i="8"/>
  <c r="M368" i="8"/>
  <c r="M369" i="8"/>
  <c r="M370" i="8"/>
  <c r="M371" i="8"/>
  <c r="M372" i="8"/>
  <c r="M373" i="8"/>
  <c r="M374" i="8"/>
  <c r="M375" i="8"/>
  <c r="M376" i="8"/>
  <c r="M377" i="8"/>
  <c r="M378" i="8"/>
  <c r="M379" i="8"/>
  <c r="M380" i="8"/>
  <c r="M381" i="8"/>
  <c r="M382" i="8"/>
  <c r="M383" i="8"/>
  <c r="M384" i="8"/>
  <c r="M385" i="8"/>
  <c r="M386" i="8"/>
  <c r="M387" i="8"/>
  <c r="M388" i="8"/>
  <c r="M389" i="8"/>
  <c r="M390" i="8"/>
  <c r="M391" i="8"/>
  <c r="M392" i="8"/>
  <c r="M393" i="8"/>
  <c r="M394" i="8"/>
  <c r="M395" i="8"/>
  <c r="M396" i="8"/>
  <c r="M397" i="8"/>
  <c r="M398" i="8"/>
  <c r="M399" i="8"/>
  <c r="M400" i="8"/>
  <c r="M401" i="8"/>
  <c r="M402" i="8"/>
  <c r="M403" i="8"/>
  <c r="M404" i="8"/>
  <c r="M405" i="8"/>
  <c r="M406" i="8"/>
  <c r="M407" i="8"/>
  <c r="M408" i="8"/>
  <c r="M409" i="8"/>
  <c r="M410" i="8"/>
  <c r="M411" i="8"/>
  <c r="M412" i="8"/>
  <c r="M413" i="8"/>
  <c r="M414" i="8"/>
  <c r="M415" i="8"/>
  <c r="M416" i="8"/>
  <c r="M417" i="8"/>
  <c r="M418" i="8"/>
  <c r="M419" i="8"/>
  <c r="M420" i="8"/>
  <c r="M421" i="8"/>
  <c r="M422" i="8"/>
  <c r="M423" i="8"/>
  <c r="M424" i="8"/>
  <c r="M425" i="8"/>
  <c r="M426" i="8"/>
  <c r="M427" i="8"/>
  <c r="M428" i="8"/>
  <c r="M429" i="8"/>
  <c r="M430" i="8"/>
  <c r="M431" i="8"/>
  <c r="M432" i="8"/>
  <c r="M433" i="8"/>
  <c r="M434" i="8"/>
  <c r="M435" i="8"/>
  <c r="M436" i="8"/>
  <c r="M437" i="8"/>
  <c r="M438" i="8"/>
  <c r="M439" i="8"/>
  <c r="M440" i="8"/>
  <c r="M441" i="8"/>
  <c r="M442" i="8"/>
  <c r="M443" i="8"/>
  <c r="M444" i="8"/>
  <c r="M445" i="8"/>
  <c r="M446" i="8"/>
  <c r="M447" i="8"/>
  <c r="M448" i="8"/>
  <c r="M449" i="8"/>
  <c r="M450" i="8"/>
  <c r="M451" i="8"/>
  <c r="M452" i="8"/>
  <c r="M453" i="8"/>
  <c r="M454" i="8"/>
  <c r="M455" i="8"/>
  <c r="M456" i="8"/>
  <c r="M457" i="8"/>
  <c r="M458" i="8"/>
  <c r="M459" i="8"/>
  <c r="M460" i="8"/>
  <c r="M461" i="8"/>
  <c r="M462" i="8"/>
  <c r="M463" i="8"/>
  <c r="M464" i="8"/>
  <c r="M465" i="8"/>
  <c r="M466" i="8"/>
  <c r="M467" i="8"/>
  <c r="M468" i="8"/>
  <c r="M469" i="8"/>
  <c r="M470" i="8"/>
  <c r="M471" i="8"/>
  <c r="M472" i="8"/>
  <c r="M473" i="8"/>
  <c r="M474" i="8"/>
  <c r="M475" i="8"/>
  <c r="M476" i="8"/>
  <c r="M477" i="8"/>
  <c r="M478" i="8"/>
  <c r="M479" i="8"/>
  <c r="M480" i="8"/>
  <c r="M481" i="8"/>
  <c r="M482" i="8"/>
  <c r="M483" i="8"/>
  <c r="M484" i="8"/>
  <c r="M485" i="8"/>
  <c r="M486" i="8"/>
  <c r="M487" i="8"/>
  <c r="M488" i="8"/>
  <c r="M489" i="8"/>
  <c r="M490" i="8"/>
  <c r="M491" i="8"/>
  <c r="M492" i="8"/>
  <c r="M493" i="8"/>
  <c r="M494" i="8"/>
  <c r="M495" i="8"/>
  <c r="M496" i="8"/>
  <c r="M497" i="8"/>
  <c r="M498" i="8"/>
  <c r="M499" i="8"/>
  <c r="M500" i="8"/>
  <c r="N19" i="8" l="1"/>
  <c r="N51" i="8"/>
  <c r="N83" i="8"/>
  <c r="N115" i="8"/>
  <c r="N147" i="8"/>
  <c r="N179" i="8"/>
  <c r="N211" i="8"/>
  <c r="N243" i="8"/>
  <c r="N275" i="8"/>
  <c r="N307" i="8"/>
  <c r="N339" i="8"/>
  <c r="N371" i="8"/>
  <c r="N403" i="8"/>
  <c r="N435" i="8"/>
  <c r="N464" i="8"/>
  <c r="O464" i="8" s="1"/>
  <c r="P464" i="8" s="1"/>
  <c r="N466" i="8"/>
  <c r="N480" i="8"/>
  <c r="O480" i="8" s="1"/>
  <c r="P480" i="8" s="1"/>
  <c r="N482" i="8"/>
  <c r="N496" i="8"/>
  <c r="O496" i="8" s="1"/>
  <c r="P496" i="8" s="1"/>
  <c r="N498" i="8"/>
  <c r="C500" i="8"/>
  <c r="N500" i="8" s="1"/>
  <c r="C458" i="8"/>
  <c r="N458" i="8" s="1"/>
  <c r="C459" i="8"/>
  <c r="N459" i="8" s="1"/>
  <c r="C460" i="8"/>
  <c r="N460" i="8" s="1"/>
  <c r="C461" i="8"/>
  <c r="N461" i="8" s="1"/>
  <c r="C462" i="8"/>
  <c r="N462" i="8" s="1"/>
  <c r="C463" i="8"/>
  <c r="N463" i="8" s="1"/>
  <c r="C464" i="8"/>
  <c r="C465" i="8"/>
  <c r="N465" i="8" s="1"/>
  <c r="O465" i="8" s="1"/>
  <c r="P465" i="8" s="1"/>
  <c r="C466" i="8"/>
  <c r="C467" i="8"/>
  <c r="N467" i="8" s="1"/>
  <c r="C468" i="8"/>
  <c r="N468" i="8" s="1"/>
  <c r="C469" i="8"/>
  <c r="N469" i="8" s="1"/>
  <c r="C470" i="8"/>
  <c r="N470" i="8" s="1"/>
  <c r="C471" i="8"/>
  <c r="N471" i="8" s="1"/>
  <c r="C472" i="8"/>
  <c r="N472" i="8" s="1"/>
  <c r="O472" i="8" s="1"/>
  <c r="P472" i="8" s="1"/>
  <c r="C473" i="8"/>
  <c r="N473" i="8" s="1"/>
  <c r="O473" i="8" s="1"/>
  <c r="P473" i="8" s="1"/>
  <c r="C474" i="8"/>
  <c r="N474" i="8" s="1"/>
  <c r="C475" i="8"/>
  <c r="N475" i="8" s="1"/>
  <c r="C476" i="8"/>
  <c r="N476" i="8" s="1"/>
  <c r="C477" i="8"/>
  <c r="N477" i="8" s="1"/>
  <c r="C478" i="8"/>
  <c r="N478" i="8" s="1"/>
  <c r="C479" i="8"/>
  <c r="N479" i="8" s="1"/>
  <c r="C480" i="8"/>
  <c r="C481" i="8"/>
  <c r="N481" i="8" s="1"/>
  <c r="O481" i="8" s="1"/>
  <c r="P481" i="8" s="1"/>
  <c r="C482" i="8"/>
  <c r="C483" i="8"/>
  <c r="N483" i="8" s="1"/>
  <c r="C484" i="8"/>
  <c r="N484" i="8" s="1"/>
  <c r="C485" i="8"/>
  <c r="N485" i="8" s="1"/>
  <c r="C486" i="8"/>
  <c r="N486" i="8" s="1"/>
  <c r="C487" i="8"/>
  <c r="N487" i="8" s="1"/>
  <c r="C488" i="8"/>
  <c r="N488" i="8" s="1"/>
  <c r="O488" i="8" s="1"/>
  <c r="P488" i="8" s="1"/>
  <c r="C489" i="8"/>
  <c r="N489" i="8" s="1"/>
  <c r="O489" i="8" s="1"/>
  <c r="P489" i="8" s="1"/>
  <c r="C490" i="8"/>
  <c r="N490" i="8" s="1"/>
  <c r="C491" i="8"/>
  <c r="N491" i="8" s="1"/>
  <c r="C492" i="8"/>
  <c r="N492" i="8" s="1"/>
  <c r="C493" i="8"/>
  <c r="N493" i="8" s="1"/>
  <c r="C494" i="8"/>
  <c r="N494" i="8" s="1"/>
  <c r="C495" i="8"/>
  <c r="N495" i="8" s="1"/>
  <c r="C496" i="8"/>
  <c r="C497" i="8"/>
  <c r="N497" i="8" s="1"/>
  <c r="O497" i="8" s="1"/>
  <c r="P497" i="8" s="1"/>
  <c r="C498" i="8"/>
  <c r="C499" i="8"/>
  <c r="N499" i="8" s="1"/>
  <c r="N5" i="8"/>
  <c r="C26" i="8"/>
  <c r="N26" i="8" s="1"/>
  <c r="C27" i="8"/>
  <c r="N27" i="8" s="1"/>
  <c r="C28" i="8"/>
  <c r="N28" i="8" s="1"/>
  <c r="C29" i="8"/>
  <c r="N29" i="8" s="1"/>
  <c r="C30" i="8"/>
  <c r="N30" i="8" s="1"/>
  <c r="C31" i="8"/>
  <c r="N31" i="8" s="1"/>
  <c r="C32" i="8"/>
  <c r="N32" i="8" s="1"/>
  <c r="C33" i="8"/>
  <c r="N33" i="8" s="1"/>
  <c r="C34" i="8"/>
  <c r="N34" i="8" s="1"/>
  <c r="C35" i="8"/>
  <c r="N35" i="8" s="1"/>
  <c r="C36" i="8"/>
  <c r="N36" i="8" s="1"/>
  <c r="C37" i="8"/>
  <c r="N37" i="8" s="1"/>
  <c r="C38" i="8"/>
  <c r="N38" i="8" s="1"/>
  <c r="C39" i="8"/>
  <c r="N39" i="8" s="1"/>
  <c r="C40" i="8"/>
  <c r="N40" i="8" s="1"/>
  <c r="C41" i="8"/>
  <c r="N41" i="8" s="1"/>
  <c r="O41" i="8" s="1"/>
  <c r="P41" i="8" s="1"/>
  <c r="C42" i="8"/>
  <c r="N42" i="8" s="1"/>
  <c r="C43" i="8"/>
  <c r="N43" i="8" s="1"/>
  <c r="C44" i="8"/>
  <c r="N44" i="8" s="1"/>
  <c r="C45" i="8"/>
  <c r="N45" i="8" s="1"/>
  <c r="O45" i="8" s="1"/>
  <c r="P45" i="8" s="1"/>
  <c r="C46" i="8"/>
  <c r="N46" i="8" s="1"/>
  <c r="C47" i="8"/>
  <c r="N47" i="8" s="1"/>
  <c r="C48" i="8"/>
  <c r="N48" i="8" s="1"/>
  <c r="C49" i="8"/>
  <c r="N49" i="8" s="1"/>
  <c r="C50" i="8"/>
  <c r="N50" i="8" s="1"/>
  <c r="C51" i="8"/>
  <c r="C52" i="8"/>
  <c r="N52" i="8" s="1"/>
  <c r="C53" i="8"/>
  <c r="N53" i="8" s="1"/>
  <c r="C54" i="8"/>
  <c r="N54" i="8" s="1"/>
  <c r="C55" i="8"/>
  <c r="N55" i="8" s="1"/>
  <c r="C56" i="8"/>
  <c r="N56" i="8" s="1"/>
  <c r="O56" i="8" s="1"/>
  <c r="P56" i="8" s="1"/>
  <c r="C57" i="8"/>
  <c r="N57" i="8" s="1"/>
  <c r="C58" i="8"/>
  <c r="N58" i="8" s="1"/>
  <c r="C59" i="8"/>
  <c r="N59" i="8" s="1"/>
  <c r="C60" i="8"/>
  <c r="N60" i="8" s="1"/>
  <c r="C61" i="8"/>
  <c r="N61" i="8" s="1"/>
  <c r="C62" i="8"/>
  <c r="N62" i="8" s="1"/>
  <c r="C63" i="8"/>
  <c r="N63" i="8" s="1"/>
  <c r="C64" i="8"/>
  <c r="N64" i="8" s="1"/>
  <c r="C65" i="8"/>
  <c r="N65" i="8" s="1"/>
  <c r="O65" i="8" s="1"/>
  <c r="P65" i="8" s="1"/>
  <c r="C66" i="8"/>
  <c r="N66" i="8" s="1"/>
  <c r="C67" i="8"/>
  <c r="N67" i="8" s="1"/>
  <c r="O67" i="8" s="1"/>
  <c r="P67" i="8" s="1"/>
  <c r="C68" i="8"/>
  <c r="N68" i="8" s="1"/>
  <c r="C69" i="8"/>
  <c r="N69" i="8" s="1"/>
  <c r="C70" i="8"/>
  <c r="N70" i="8" s="1"/>
  <c r="C71" i="8"/>
  <c r="N71" i="8" s="1"/>
  <c r="C72" i="8"/>
  <c r="N72" i="8" s="1"/>
  <c r="C73" i="8"/>
  <c r="N73" i="8" s="1"/>
  <c r="C74" i="8"/>
  <c r="N74" i="8" s="1"/>
  <c r="C75" i="8"/>
  <c r="N75" i="8" s="1"/>
  <c r="O75" i="8" s="1"/>
  <c r="P75" i="8" s="1"/>
  <c r="C76" i="8"/>
  <c r="N76" i="8" s="1"/>
  <c r="O76" i="8" s="1"/>
  <c r="P76" i="8" s="1"/>
  <c r="C77" i="8"/>
  <c r="N77" i="8" s="1"/>
  <c r="C78" i="8"/>
  <c r="N78" i="8" s="1"/>
  <c r="C79" i="8"/>
  <c r="N79" i="8" s="1"/>
  <c r="C80" i="8"/>
  <c r="N80" i="8" s="1"/>
  <c r="C81" i="8"/>
  <c r="N81" i="8" s="1"/>
  <c r="C82" i="8"/>
  <c r="N82" i="8" s="1"/>
  <c r="C83" i="8"/>
  <c r="C84" i="8"/>
  <c r="N84" i="8" s="1"/>
  <c r="O84" i="8" s="1"/>
  <c r="P84" i="8" s="1"/>
  <c r="C85" i="8"/>
  <c r="N85" i="8" s="1"/>
  <c r="O85" i="8" s="1"/>
  <c r="P85" i="8" s="1"/>
  <c r="C86" i="8"/>
  <c r="N86" i="8" s="1"/>
  <c r="C87" i="8"/>
  <c r="N87" i="8" s="1"/>
  <c r="C88" i="8"/>
  <c r="N88" i="8" s="1"/>
  <c r="C89" i="8"/>
  <c r="N89" i="8" s="1"/>
  <c r="C90" i="8"/>
  <c r="N90" i="8" s="1"/>
  <c r="C91" i="8"/>
  <c r="N91" i="8" s="1"/>
  <c r="C92" i="8"/>
  <c r="N92" i="8" s="1"/>
  <c r="C93" i="8"/>
  <c r="N93" i="8" s="1"/>
  <c r="O93" i="8" s="1"/>
  <c r="P93" i="8" s="1"/>
  <c r="C94" i="8"/>
  <c r="N94" i="8" s="1"/>
  <c r="O94" i="8" s="1"/>
  <c r="P94" i="8" s="1"/>
  <c r="C95" i="8"/>
  <c r="N95" i="8" s="1"/>
  <c r="C96" i="8"/>
  <c r="N96" i="8" s="1"/>
  <c r="C97" i="8"/>
  <c r="N97" i="8" s="1"/>
  <c r="C98" i="8"/>
  <c r="N98" i="8" s="1"/>
  <c r="C99" i="8"/>
  <c r="N99" i="8" s="1"/>
  <c r="C100" i="8"/>
  <c r="N100" i="8" s="1"/>
  <c r="C101" i="8"/>
  <c r="N101" i="8" s="1"/>
  <c r="C102" i="8"/>
  <c r="N102" i="8" s="1"/>
  <c r="C103" i="8"/>
  <c r="N103" i="8" s="1"/>
  <c r="C104" i="8"/>
  <c r="N104" i="8" s="1"/>
  <c r="C105" i="8"/>
  <c r="N105" i="8" s="1"/>
  <c r="C106" i="8"/>
  <c r="N106" i="8" s="1"/>
  <c r="C107" i="8"/>
  <c r="N107" i="8" s="1"/>
  <c r="C108" i="8"/>
  <c r="N108" i="8" s="1"/>
  <c r="C109" i="8"/>
  <c r="N109" i="8" s="1"/>
  <c r="C110" i="8"/>
  <c r="N110" i="8" s="1"/>
  <c r="C111" i="8"/>
  <c r="N111" i="8" s="1"/>
  <c r="C112" i="8"/>
  <c r="N112" i="8" s="1"/>
  <c r="O112" i="8" s="1"/>
  <c r="P112" i="8" s="1"/>
  <c r="C113" i="8"/>
  <c r="N113" i="8" s="1"/>
  <c r="C114" i="8"/>
  <c r="N114" i="8" s="1"/>
  <c r="C115" i="8"/>
  <c r="C116" i="8"/>
  <c r="N116" i="8" s="1"/>
  <c r="C117" i="8"/>
  <c r="N117" i="8" s="1"/>
  <c r="C118" i="8"/>
  <c r="N118" i="8" s="1"/>
  <c r="C119" i="8"/>
  <c r="N119" i="8" s="1"/>
  <c r="C120" i="8"/>
  <c r="N120" i="8" s="1"/>
  <c r="O120" i="8" s="1"/>
  <c r="P120" i="8" s="1"/>
  <c r="C121" i="8"/>
  <c r="N121" i="8" s="1"/>
  <c r="O121" i="8" s="1"/>
  <c r="P121" i="8" s="1"/>
  <c r="C122" i="8"/>
  <c r="N122" i="8" s="1"/>
  <c r="C123" i="8"/>
  <c r="N123" i="8" s="1"/>
  <c r="C124" i="8"/>
  <c r="N124" i="8" s="1"/>
  <c r="C125" i="8"/>
  <c r="N125" i="8" s="1"/>
  <c r="C126" i="8"/>
  <c r="N126" i="8" s="1"/>
  <c r="C127" i="8"/>
  <c r="N127" i="8" s="1"/>
  <c r="C128" i="8"/>
  <c r="N128" i="8" s="1"/>
  <c r="C129" i="8"/>
  <c r="N129" i="8" s="1"/>
  <c r="O129" i="8" s="1"/>
  <c r="P129" i="8" s="1"/>
  <c r="C130" i="8"/>
  <c r="N130" i="8" s="1"/>
  <c r="C131" i="8"/>
  <c r="N131" i="8" s="1"/>
  <c r="O131" i="8" s="1"/>
  <c r="P131" i="8" s="1"/>
  <c r="C132" i="8"/>
  <c r="N132" i="8" s="1"/>
  <c r="C133" i="8"/>
  <c r="N133" i="8" s="1"/>
  <c r="C134" i="8"/>
  <c r="N134" i="8" s="1"/>
  <c r="C135" i="8"/>
  <c r="N135" i="8" s="1"/>
  <c r="C136" i="8"/>
  <c r="N136" i="8" s="1"/>
  <c r="C137" i="8"/>
  <c r="N137" i="8" s="1"/>
  <c r="C138" i="8"/>
  <c r="N138" i="8" s="1"/>
  <c r="C139" i="8"/>
  <c r="N139" i="8" s="1"/>
  <c r="O139" i="8" s="1"/>
  <c r="P139" i="8" s="1"/>
  <c r="C140" i="8"/>
  <c r="N140" i="8" s="1"/>
  <c r="O140" i="8" s="1"/>
  <c r="P140" i="8" s="1"/>
  <c r="C141" i="8"/>
  <c r="N141" i="8" s="1"/>
  <c r="C142" i="8"/>
  <c r="N142" i="8" s="1"/>
  <c r="C143" i="8"/>
  <c r="N143" i="8" s="1"/>
  <c r="C144" i="8"/>
  <c r="N144" i="8" s="1"/>
  <c r="C145" i="8"/>
  <c r="N145" i="8" s="1"/>
  <c r="C146" i="8"/>
  <c r="N146" i="8" s="1"/>
  <c r="C147" i="8"/>
  <c r="C148" i="8"/>
  <c r="N148" i="8" s="1"/>
  <c r="O148" i="8" s="1"/>
  <c r="P148" i="8" s="1"/>
  <c r="C149" i="8"/>
  <c r="N149" i="8" s="1"/>
  <c r="O149" i="8" s="1"/>
  <c r="P149" i="8" s="1"/>
  <c r="C150" i="8"/>
  <c r="N150" i="8" s="1"/>
  <c r="C151" i="8"/>
  <c r="N151" i="8" s="1"/>
  <c r="C152" i="8"/>
  <c r="N152" i="8" s="1"/>
  <c r="C153" i="8"/>
  <c r="N153" i="8" s="1"/>
  <c r="C154" i="8"/>
  <c r="N154" i="8" s="1"/>
  <c r="C155" i="8"/>
  <c r="N155" i="8" s="1"/>
  <c r="C156" i="8"/>
  <c r="N156" i="8" s="1"/>
  <c r="C157" i="8"/>
  <c r="N157" i="8" s="1"/>
  <c r="O157" i="8" s="1"/>
  <c r="P157" i="8" s="1"/>
  <c r="C158" i="8"/>
  <c r="N158" i="8" s="1"/>
  <c r="O158" i="8" s="1"/>
  <c r="P158" i="8" s="1"/>
  <c r="C159" i="8"/>
  <c r="N159" i="8" s="1"/>
  <c r="C160" i="8"/>
  <c r="N160" i="8" s="1"/>
  <c r="C161" i="8"/>
  <c r="N161" i="8" s="1"/>
  <c r="C162" i="8"/>
  <c r="N162" i="8" s="1"/>
  <c r="C163" i="8"/>
  <c r="N163" i="8" s="1"/>
  <c r="C164" i="8"/>
  <c r="N164" i="8" s="1"/>
  <c r="C165" i="8"/>
  <c r="N165" i="8" s="1"/>
  <c r="C166" i="8"/>
  <c r="N166" i="8" s="1"/>
  <c r="C167" i="8"/>
  <c r="N167" i="8" s="1"/>
  <c r="C168" i="8"/>
  <c r="N168" i="8" s="1"/>
  <c r="C169" i="8"/>
  <c r="N169" i="8" s="1"/>
  <c r="C170" i="8"/>
  <c r="N170" i="8" s="1"/>
  <c r="C171" i="8"/>
  <c r="N171" i="8" s="1"/>
  <c r="C172" i="8"/>
  <c r="N172" i="8" s="1"/>
  <c r="C173" i="8"/>
  <c r="N173" i="8" s="1"/>
  <c r="C174" i="8"/>
  <c r="N174" i="8" s="1"/>
  <c r="C175" i="8"/>
  <c r="N175" i="8" s="1"/>
  <c r="C176" i="8"/>
  <c r="N176" i="8" s="1"/>
  <c r="O176" i="8" s="1"/>
  <c r="P176" i="8" s="1"/>
  <c r="C177" i="8"/>
  <c r="N177" i="8" s="1"/>
  <c r="C178" i="8"/>
  <c r="N178" i="8" s="1"/>
  <c r="C179" i="8"/>
  <c r="C180" i="8"/>
  <c r="N180" i="8" s="1"/>
  <c r="C181" i="8"/>
  <c r="N181" i="8" s="1"/>
  <c r="C182" i="8"/>
  <c r="N182" i="8" s="1"/>
  <c r="C183" i="8"/>
  <c r="N183" i="8" s="1"/>
  <c r="C184" i="8"/>
  <c r="N184" i="8" s="1"/>
  <c r="O184" i="8" s="1"/>
  <c r="P184" i="8" s="1"/>
  <c r="C185" i="8"/>
  <c r="N185" i="8" s="1"/>
  <c r="O185" i="8" s="1"/>
  <c r="P185" i="8" s="1"/>
  <c r="C186" i="8"/>
  <c r="N186" i="8" s="1"/>
  <c r="C187" i="8"/>
  <c r="N187" i="8" s="1"/>
  <c r="C188" i="8"/>
  <c r="N188" i="8" s="1"/>
  <c r="C189" i="8"/>
  <c r="N189" i="8" s="1"/>
  <c r="C190" i="8"/>
  <c r="N190" i="8" s="1"/>
  <c r="C191" i="8"/>
  <c r="N191" i="8" s="1"/>
  <c r="C192" i="8"/>
  <c r="N192" i="8" s="1"/>
  <c r="O192" i="8" s="1"/>
  <c r="P192" i="8" s="1"/>
  <c r="C193" i="8"/>
  <c r="N193" i="8" s="1"/>
  <c r="O193" i="8" s="1"/>
  <c r="P193" i="8" s="1"/>
  <c r="C194" i="8"/>
  <c r="N194" i="8" s="1"/>
  <c r="C195" i="8"/>
  <c r="N195" i="8" s="1"/>
  <c r="C196" i="8"/>
  <c r="N196" i="8" s="1"/>
  <c r="C197" i="8"/>
  <c r="N197" i="8" s="1"/>
  <c r="C198" i="8"/>
  <c r="N198" i="8" s="1"/>
  <c r="C199" i="8"/>
  <c r="N199" i="8" s="1"/>
  <c r="C200" i="8"/>
  <c r="N200" i="8" s="1"/>
  <c r="O200" i="8" s="1"/>
  <c r="P200" i="8" s="1"/>
  <c r="C201" i="8"/>
  <c r="N201" i="8" s="1"/>
  <c r="O201" i="8" s="1"/>
  <c r="P201" i="8" s="1"/>
  <c r="C202" i="8"/>
  <c r="N202" i="8" s="1"/>
  <c r="C203" i="8"/>
  <c r="N203" i="8" s="1"/>
  <c r="C204" i="8"/>
  <c r="N204" i="8" s="1"/>
  <c r="C205" i="8"/>
  <c r="N205" i="8" s="1"/>
  <c r="C206" i="8"/>
  <c r="N206" i="8" s="1"/>
  <c r="C207" i="8"/>
  <c r="N207" i="8" s="1"/>
  <c r="C208" i="8"/>
  <c r="N208" i="8" s="1"/>
  <c r="O208" i="8" s="1"/>
  <c r="P208" i="8" s="1"/>
  <c r="C209" i="8"/>
  <c r="N209" i="8" s="1"/>
  <c r="O209" i="8" s="1"/>
  <c r="P209" i="8" s="1"/>
  <c r="C210" i="8"/>
  <c r="N210" i="8" s="1"/>
  <c r="C211" i="8"/>
  <c r="C212" i="8"/>
  <c r="N212" i="8" s="1"/>
  <c r="C213" i="8"/>
  <c r="N213" i="8" s="1"/>
  <c r="C214" i="8"/>
  <c r="N214" i="8" s="1"/>
  <c r="C215" i="8"/>
  <c r="N215" i="8" s="1"/>
  <c r="C216" i="8"/>
  <c r="N216" i="8" s="1"/>
  <c r="O216" i="8" s="1"/>
  <c r="P216" i="8" s="1"/>
  <c r="C217" i="8"/>
  <c r="N217" i="8" s="1"/>
  <c r="O217" i="8" s="1"/>
  <c r="P217" i="8" s="1"/>
  <c r="C218" i="8"/>
  <c r="N218" i="8" s="1"/>
  <c r="C219" i="8"/>
  <c r="N219" i="8" s="1"/>
  <c r="C220" i="8"/>
  <c r="N220" i="8" s="1"/>
  <c r="C221" i="8"/>
  <c r="N221" i="8" s="1"/>
  <c r="C222" i="8"/>
  <c r="N222" i="8" s="1"/>
  <c r="C223" i="8"/>
  <c r="N223" i="8" s="1"/>
  <c r="C224" i="8"/>
  <c r="N224" i="8" s="1"/>
  <c r="O224" i="8" s="1"/>
  <c r="P224" i="8" s="1"/>
  <c r="C225" i="8"/>
  <c r="N225" i="8" s="1"/>
  <c r="O225" i="8" s="1"/>
  <c r="P225" i="8" s="1"/>
  <c r="C226" i="8"/>
  <c r="N226" i="8" s="1"/>
  <c r="C227" i="8"/>
  <c r="N227" i="8" s="1"/>
  <c r="C228" i="8"/>
  <c r="N228" i="8" s="1"/>
  <c r="C229" i="8"/>
  <c r="N229" i="8" s="1"/>
  <c r="C230" i="8"/>
  <c r="N230" i="8" s="1"/>
  <c r="C231" i="8"/>
  <c r="N231" i="8" s="1"/>
  <c r="C232" i="8"/>
  <c r="N232" i="8" s="1"/>
  <c r="O232" i="8" s="1"/>
  <c r="P232" i="8" s="1"/>
  <c r="C233" i="8"/>
  <c r="N233" i="8" s="1"/>
  <c r="O233" i="8" s="1"/>
  <c r="P233" i="8" s="1"/>
  <c r="C234" i="8"/>
  <c r="N234" i="8" s="1"/>
  <c r="C235" i="8"/>
  <c r="N235" i="8" s="1"/>
  <c r="C236" i="8"/>
  <c r="N236" i="8" s="1"/>
  <c r="C237" i="8"/>
  <c r="N237" i="8" s="1"/>
  <c r="C238" i="8"/>
  <c r="N238" i="8" s="1"/>
  <c r="C239" i="8"/>
  <c r="N239" i="8" s="1"/>
  <c r="C240" i="8"/>
  <c r="N240" i="8" s="1"/>
  <c r="O240" i="8" s="1"/>
  <c r="P240" i="8" s="1"/>
  <c r="C241" i="8"/>
  <c r="N241" i="8" s="1"/>
  <c r="O241" i="8" s="1"/>
  <c r="P241" i="8" s="1"/>
  <c r="C242" i="8"/>
  <c r="N242" i="8" s="1"/>
  <c r="C243" i="8"/>
  <c r="C244" i="8"/>
  <c r="N244" i="8" s="1"/>
  <c r="C245" i="8"/>
  <c r="N245" i="8" s="1"/>
  <c r="C246" i="8"/>
  <c r="N246" i="8" s="1"/>
  <c r="C247" i="8"/>
  <c r="N247" i="8" s="1"/>
  <c r="C248" i="8"/>
  <c r="N248" i="8" s="1"/>
  <c r="O248" i="8" s="1"/>
  <c r="P248" i="8" s="1"/>
  <c r="C249" i="8"/>
  <c r="N249" i="8" s="1"/>
  <c r="O249" i="8" s="1"/>
  <c r="P249" i="8" s="1"/>
  <c r="C250" i="8"/>
  <c r="N250" i="8" s="1"/>
  <c r="C251" i="8"/>
  <c r="N251" i="8" s="1"/>
  <c r="C252" i="8"/>
  <c r="N252" i="8" s="1"/>
  <c r="C253" i="8"/>
  <c r="N253" i="8" s="1"/>
  <c r="C254" i="8"/>
  <c r="N254" i="8" s="1"/>
  <c r="C255" i="8"/>
  <c r="N255" i="8" s="1"/>
  <c r="C256" i="8"/>
  <c r="N256" i="8" s="1"/>
  <c r="O256" i="8" s="1"/>
  <c r="P256" i="8" s="1"/>
  <c r="C257" i="8"/>
  <c r="N257" i="8" s="1"/>
  <c r="O257" i="8" s="1"/>
  <c r="P257" i="8" s="1"/>
  <c r="C258" i="8"/>
  <c r="N258" i="8" s="1"/>
  <c r="C259" i="8"/>
  <c r="N259" i="8" s="1"/>
  <c r="C260" i="8"/>
  <c r="N260" i="8" s="1"/>
  <c r="C261" i="8"/>
  <c r="N261" i="8" s="1"/>
  <c r="C262" i="8"/>
  <c r="N262" i="8" s="1"/>
  <c r="C263" i="8"/>
  <c r="N263" i="8" s="1"/>
  <c r="C264" i="8"/>
  <c r="N264" i="8" s="1"/>
  <c r="O264" i="8" s="1"/>
  <c r="P264" i="8" s="1"/>
  <c r="C265" i="8"/>
  <c r="N265" i="8" s="1"/>
  <c r="O265" i="8" s="1"/>
  <c r="P265" i="8" s="1"/>
  <c r="C266" i="8"/>
  <c r="N266" i="8" s="1"/>
  <c r="C267" i="8"/>
  <c r="N267" i="8" s="1"/>
  <c r="C268" i="8"/>
  <c r="N268" i="8" s="1"/>
  <c r="C269" i="8"/>
  <c r="N269" i="8" s="1"/>
  <c r="C270" i="8"/>
  <c r="N270" i="8" s="1"/>
  <c r="C271" i="8"/>
  <c r="N271" i="8" s="1"/>
  <c r="C272" i="8"/>
  <c r="N272" i="8" s="1"/>
  <c r="O272" i="8" s="1"/>
  <c r="P272" i="8" s="1"/>
  <c r="C273" i="8"/>
  <c r="N273" i="8" s="1"/>
  <c r="O273" i="8" s="1"/>
  <c r="P273" i="8" s="1"/>
  <c r="C274" i="8"/>
  <c r="N274" i="8" s="1"/>
  <c r="C275" i="8"/>
  <c r="C276" i="8"/>
  <c r="N276" i="8" s="1"/>
  <c r="C277" i="8"/>
  <c r="N277" i="8" s="1"/>
  <c r="C278" i="8"/>
  <c r="N278" i="8" s="1"/>
  <c r="C279" i="8"/>
  <c r="N279" i="8" s="1"/>
  <c r="C280" i="8"/>
  <c r="N280" i="8" s="1"/>
  <c r="O280" i="8" s="1"/>
  <c r="P280" i="8" s="1"/>
  <c r="C281" i="8"/>
  <c r="N281" i="8" s="1"/>
  <c r="O281" i="8" s="1"/>
  <c r="P281" i="8" s="1"/>
  <c r="C282" i="8"/>
  <c r="N282" i="8" s="1"/>
  <c r="C283" i="8"/>
  <c r="N283" i="8" s="1"/>
  <c r="C284" i="8"/>
  <c r="N284" i="8" s="1"/>
  <c r="C285" i="8"/>
  <c r="N285" i="8" s="1"/>
  <c r="C286" i="8"/>
  <c r="N286" i="8" s="1"/>
  <c r="C287" i="8"/>
  <c r="N287" i="8" s="1"/>
  <c r="C288" i="8"/>
  <c r="N288" i="8" s="1"/>
  <c r="O288" i="8" s="1"/>
  <c r="P288" i="8" s="1"/>
  <c r="C289" i="8"/>
  <c r="N289" i="8" s="1"/>
  <c r="O289" i="8" s="1"/>
  <c r="P289" i="8" s="1"/>
  <c r="C290" i="8"/>
  <c r="N290" i="8" s="1"/>
  <c r="C291" i="8"/>
  <c r="N291" i="8" s="1"/>
  <c r="C292" i="8"/>
  <c r="N292" i="8" s="1"/>
  <c r="C293" i="8"/>
  <c r="N293" i="8" s="1"/>
  <c r="C294" i="8"/>
  <c r="N294" i="8" s="1"/>
  <c r="C295" i="8"/>
  <c r="N295" i="8" s="1"/>
  <c r="C296" i="8"/>
  <c r="N296" i="8" s="1"/>
  <c r="O296" i="8" s="1"/>
  <c r="P296" i="8" s="1"/>
  <c r="C297" i="8"/>
  <c r="N297" i="8" s="1"/>
  <c r="O297" i="8" s="1"/>
  <c r="P297" i="8" s="1"/>
  <c r="C298" i="8"/>
  <c r="N298" i="8" s="1"/>
  <c r="C299" i="8"/>
  <c r="N299" i="8" s="1"/>
  <c r="C300" i="8"/>
  <c r="N300" i="8" s="1"/>
  <c r="C301" i="8"/>
  <c r="N301" i="8" s="1"/>
  <c r="C302" i="8"/>
  <c r="N302" i="8" s="1"/>
  <c r="C303" i="8"/>
  <c r="N303" i="8" s="1"/>
  <c r="C304" i="8"/>
  <c r="N304" i="8" s="1"/>
  <c r="O304" i="8" s="1"/>
  <c r="P304" i="8" s="1"/>
  <c r="C305" i="8"/>
  <c r="N305" i="8" s="1"/>
  <c r="O305" i="8" s="1"/>
  <c r="P305" i="8" s="1"/>
  <c r="C306" i="8"/>
  <c r="N306" i="8" s="1"/>
  <c r="C307" i="8"/>
  <c r="C308" i="8"/>
  <c r="N308" i="8" s="1"/>
  <c r="C309" i="8"/>
  <c r="N309" i="8" s="1"/>
  <c r="C310" i="8"/>
  <c r="N310" i="8" s="1"/>
  <c r="C311" i="8"/>
  <c r="N311" i="8" s="1"/>
  <c r="C312" i="8"/>
  <c r="N312" i="8" s="1"/>
  <c r="O312" i="8" s="1"/>
  <c r="P312" i="8" s="1"/>
  <c r="C313" i="8"/>
  <c r="N313" i="8" s="1"/>
  <c r="O313" i="8" s="1"/>
  <c r="P313" i="8" s="1"/>
  <c r="C314" i="8"/>
  <c r="N314" i="8" s="1"/>
  <c r="C315" i="8"/>
  <c r="N315" i="8" s="1"/>
  <c r="C316" i="8"/>
  <c r="N316" i="8" s="1"/>
  <c r="C317" i="8"/>
  <c r="N317" i="8" s="1"/>
  <c r="C318" i="8"/>
  <c r="N318" i="8" s="1"/>
  <c r="C319" i="8"/>
  <c r="N319" i="8" s="1"/>
  <c r="C320" i="8"/>
  <c r="N320" i="8" s="1"/>
  <c r="O320" i="8" s="1"/>
  <c r="P320" i="8" s="1"/>
  <c r="C321" i="8"/>
  <c r="N321" i="8" s="1"/>
  <c r="O321" i="8" s="1"/>
  <c r="P321" i="8" s="1"/>
  <c r="C322" i="8"/>
  <c r="N322" i="8" s="1"/>
  <c r="C323" i="8"/>
  <c r="N323" i="8" s="1"/>
  <c r="C324" i="8"/>
  <c r="N324" i="8" s="1"/>
  <c r="C325" i="8"/>
  <c r="N325" i="8" s="1"/>
  <c r="C326" i="8"/>
  <c r="N326" i="8" s="1"/>
  <c r="C327" i="8"/>
  <c r="N327" i="8" s="1"/>
  <c r="C328" i="8"/>
  <c r="N328" i="8" s="1"/>
  <c r="O328" i="8" s="1"/>
  <c r="P328" i="8" s="1"/>
  <c r="C329" i="8"/>
  <c r="N329" i="8" s="1"/>
  <c r="O329" i="8" s="1"/>
  <c r="P329" i="8" s="1"/>
  <c r="C330" i="8"/>
  <c r="N330" i="8" s="1"/>
  <c r="C331" i="8"/>
  <c r="N331" i="8" s="1"/>
  <c r="C332" i="8"/>
  <c r="N332" i="8" s="1"/>
  <c r="C333" i="8"/>
  <c r="N333" i="8" s="1"/>
  <c r="C334" i="8"/>
  <c r="N334" i="8" s="1"/>
  <c r="C335" i="8"/>
  <c r="N335" i="8" s="1"/>
  <c r="C336" i="8"/>
  <c r="N336" i="8" s="1"/>
  <c r="O336" i="8" s="1"/>
  <c r="P336" i="8" s="1"/>
  <c r="C337" i="8"/>
  <c r="N337" i="8" s="1"/>
  <c r="O337" i="8" s="1"/>
  <c r="P337" i="8" s="1"/>
  <c r="C338" i="8"/>
  <c r="N338" i="8" s="1"/>
  <c r="C339" i="8"/>
  <c r="C340" i="8"/>
  <c r="N340" i="8" s="1"/>
  <c r="C341" i="8"/>
  <c r="N341" i="8" s="1"/>
  <c r="C342" i="8"/>
  <c r="N342" i="8" s="1"/>
  <c r="C343" i="8"/>
  <c r="N343" i="8" s="1"/>
  <c r="C344" i="8"/>
  <c r="N344" i="8" s="1"/>
  <c r="O344" i="8" s="1"/>
  <c r="P344" i="8" s="1"/>
  <c r="C345" i="8"/>
  <c r="N345" i="8" s="1"/>
  <c r="O345" i="8" s="1"/>
  <c r="P345" i="8" s="1"/>
  <c r="C346" i="8"/>
  <c r="N346" i="8" s="1"/>
  <c r="C347" i="8"/>
  <c r="N347" i="8" s="1"/>
  <c r="C348" i="8"/>
  <c r="N348" i="8" s="1"/>
  <c r="C349" i="8"/>
  <c r="N349" i="8" s="1"/>
  <c r="C350" i="8"/>
  <c r="N350" i="8" s="1"/>
  <c r="C351" i="8"/>
  <c r="N351" i="8" s="1"/>
  <c r="C352" i="8"/>
  <c r="N352" i="8" s="1"/>
  <c r="O352" i="8" s="1"/>
  <c r="P352" i="8" s="1"/>
  <c r="C353" i="8"/>
  <c r="N353" i="8" s="1"/>
  <c r="O353" i="8" s="1"/>
  <c r="P353" i="8" s="1"/>
  <c r="C354" i="8"/>
  <c r="N354" i="8" s="1"/>
  <c r="C355" i="8"/>
  <c r="N355" i="8" s="1"/>
  <c r="C356" i="8"/>
  <c r="N356" i="8" s="1"/>
  <c r="C357" i="8"/>
  <c r="N357" i="8" s="1"/>
  <c r="C358" i="8"/>
  <c r="N358" i="8" s="1"/>
  <c r="C359" i="8"/>
  <c r="N359" i="8" s="1"/>
  <c r="C360" i="8"/>
  <c r="N360" i="8" s="1"/>
  <c r="O360" i="8" s="1"/>
  <c r="P360" i="8" s="1"/>
  <c r="C361" i="8"/>
  <c r="N361" i="8" s="1"/>
  <c r="O361" i="8" s="1"/>
  <c r="P361" i="8" s="1"/>
  <c r="C362" i="8"/>
  <c r="N362" i="8" s="1"/>
  <c r="C363" i="8"/>
  <c r="N363" i="8" s="1"/>
  <c r="C364" i="8"/>
  <c r="N364" i="8" s="1"/>
  <c r="C365" i="8"/>
  <c r="N365" i="8" s="1"/>
  <c r="C366" i="8"/>
  <c r="N366" i="8" s="1"/>
  <c r="C367" i="8"/>
  <c r="N367" i="8" s="1"/>
  <c r="C368" i="8"/>
  <c r="N368" i="8" s="1"/>
  <c r="O368" i="8" s="1"/>
  <c r="P368" i="8" s="1"/>
  <c r="C369" i="8"/>
  <c r="N369" i="8" s="1"/>
  <c r="O369" i="8" s="1"/>
  <c r="P369" i="8" s="1"/>
  <c r="C370" i="8"/>
  <c r="N370" i="8" s="1"/>
  <c r="C371" i="8"/>
  <c r="C372" i="8"/>
  <c r="N372" i="8" s="1"/>
  <c r="C373" i="8"/>
  <c r="N373" i="8" s="1"/>
  <c r="C374" i="8"/>
  <c r="N374" i="8" s="1"/>
  <c r="C375" i="8"/>
  <c r="N375" i="8" s="1"/>
  <c r="C376" i="8"/>
  <c r="N376" i="8" s="1"/>
  <c r="O376" i="8" s="1"/>
  <c r="P376" i="8" s="1"/>
  <c r="C377" i="8"/>
  <c r="N377" i="8" s="1"/>
  <c r="O377" i="8" s="1"/>
  <c r="P377" i="8" s="1"/>
  <c r="C378" i="8"/>
  <c r="N378" i="8" s="1"/>
  <c r="C379" i="8"/>
  <c r="N379" i="8" s="1"/>
  <c r="C380" i="8"/>
  <c r="N380" i="8" s="1"/>
  <c r="C381" i="8"/>
  <c r="N381" i="8" s="1"/>
  <c r="C382" i="8"/>
  <c r="N382" i="8" s="1"/>
  <c r="C383" i="8"/>
  <c r="N383" i="8" s="1"/>
  <c r="C384" i="8"/>
  <c r="N384" i="8" s="1"/>
  <c r="O384" i="8" s="1"/>
  <c r="P384" i="8" s="1"/>
  <c r="C385" i="8"/>
  <c r="N385" i="8" s="1"/>
  <c r="O385" i="8" s="1"/>
  <c r="P385" i="8" s="1"/>
  <c r="C386" i="8"/>
  <c r="N386" i="8" s="1"/>
  <c r="C387" i="8"/>
  <c r="N387" i="8" s="1"/>
  <c r="C388" i="8"/>
  <c r="N388" i="8" s="1"/>
  <c r="C389" i="8"/>
  <c r="N389" i="8" s="1"/>
  <c r="C390" i="8"/>
  <c r="N390" i="8" s="1"/>
  <c r="C391" i="8"/>
  <c r="N391" i="8" s="1"/>
  <c r="C392" i="8"/>
  <c r="N392" i="8" s="1"/>
  <c r="O392" i="8" s="1"/>
  <c r="P392" i="8" s="1"/>
  <c r="C393" i="8"/>
  <c r="N393" i="8" s="1"/>
  <c r="O393" i="8" s="1"/>
  <c r="P393" i="8" s="1"/>
  <c r="C394" i="8"/>
  <c r="N394" i="8" s="1"/>
  <c r="C395" i="8"/>
  <c r="N395" i="8" s="1"/>
  <c r="C396" i="8"/>
  <c r="N396" i="8" s="1"/>
  <c r="C397" i="8"/>
  <c r="N397" i="8" s="1"/>
  <c r="C398" i="8"/>
  <c r="N398" i="8" s="1"/>
  <c r="C399" i="8"/>
  <c r="N399" i="8" s="1"/>
  <c r="C400" i="8"/>
  <c r="N400" i="8" s="1"/>
  <c r="O400" i="8" s="1"/>
  <c r="P400" i="8" s="1"/>
  <c r="C401" i="8"/>
  <c r="N401" i="8" s="1"/>
  <c r="O401" i="8" s="1"/>
  <c r="P401" i="8" s="1"/>
  <c r="C402" i="8"/>
  <c r="N402" i="8" s="1"/>
  <c r="C403" i="8"/>
  <c r="C404" i="8"/>
  <c r="N404" i="8" s="1"/>
  <c r="C405" i="8"/>
  <c r="N405" i="8" s="1"/>
  <c r="C406" i="8"/>
  <c r="N406" i="8" s="1"/>
  <c r="C407" i="8"/>
  <c r="N407" i="8" s="1"/>
  <c r="C408" i="8"/>
  <c r="N408" i="8" s="1"/>
  <c r="O408" i="8" s="1"/>
  <c r="P408" i="8" s="1"/>
  <c r="C409" i="8"/>
  <c r="N409" i="8" s="1"/>
  <c r="O409" i="8" s="1"/>
  <c r="P409" i="8" s="1"/>
  <c r="C410" i="8"/>
  <c r="N410" i="8" s="1"/>
  <c r="C411" i="8"/>
  <c r="N411" i="8" s="1"/>
  <c r="C412" i="8"/>
  <c r="N412" i="8" s="1"/>
  <c r="C413" i="8"/>
  <c r="N413" i="8" s="1"/>
  <c r="C414" i="8"/>
  <c r="N414" i="8" s="1"/>
  <c r="C415" i="8"/>
  <c r="N415" i="8" s="1"/>
  <c r="C416" i="8"/>
  <c r="N416" i="8" s="1"/>
  <c r="O416" i="8" s="1"/>
  <c r="P416" i="8" s="1"/>
  <c r="C417" i="8"/>
  <c r="N417" i="8" s="1"/>
  <c r="O417" i="8" s="1"/>
  <c r="P417" i="8" s="1"/>
  <c r="C418" i="8"/>
  <c r="N418" i="8" s="1"/>
  <c r="C419" i="8"/>
  <c r="N419" i="8" s="1"/>
  <c r="C420" i="8"/>
  <c r="N420" i="8" s="1"/>
  <c r="C421" i="8"/>
  <c r="N421" i="8" s="1"/>
  <c r="C422" i="8"/>
  <c r="N422" i="8" s="1"/>
  <c r="C423" i="8"/>
  <c r="N423" i="8" s="1"/>
  <c r="C424" i="8"/>
  <c r="N424" i="8" s="1"/>
  <c r="O424" i="8" s="1"/>
  <c r="P424" i="8" s="1"/>
  <c r="C425" i="8"/>
  <c r="N425" i="8" s="1"/>
  <c r="O425" i="8" s="1"/>
  <c r="P425" i="8" s="1"/>
  <c r="C426" i="8"/>
  <c r="N426" i="8" s="1"/>
  <c r="C427" i="8"/>
  <c r="N427" i="8" s="1"/>
  <c r="C428" i="8"/>
  <c r="N428" i="8" s="1"/>
  <c r="C429" i="8"/>
  <c r="N429" i="8" s="1"/>
  <c r="C430" i="8"/>
  <c r="N430" i="8" s="1"/>
  <c r="C431" i="8"/>
  <c r="N431" i="8" s="1"/>
  <c r="C432" i="8"/>
  <c r="N432" i="8" s="1"/>
  <c r="O432" i="8" s="1"/>
  <c r="P432" i="8" s="1"/>
  <c r="C433" i="8"/>
  <c r="N433" i="8" s="1"/>
  <c r="O433" i="8" s="1"/>
  <c r="P433" i="8" s="1"/>
  <c r="C434" i="8"/>
  <c r="N434" i="8" s="1"/>
  <c r="C435" i="8"/>
  <c r="C436" i="8"/>
  <c r="N436" i="8" s="1"/>
  <c r="C437" i="8"/>
  <c r="N437" i="8" s="1"/>
  <c r="C438" i="8"/>
  <c r="N438" i="8" s="1"/>
  <c r="C439" i="8"/>
  <c r="N439" i="8" s="1"/>
  <c r="C440" i="8"/>
  <c r="N440" i="8" s="1"/>
  <c r="O440" i="8" s="1"/>
  <c r="P440" i="8" s="1"/>
  <c r="C441" i="8"/>
  <c r="N441" i="8" s="1"/>
  <c r="O441" i="8" s="1"/>
  <c r="P441" i="8" s="1"/>
  <c r="C442" i="8"/>
  <c r="N442" i="8" s="1"/>
  <c r="C443" i="8"/>
  <c r="N443" i="8" s="1"/>
  <c r="C444" i="8"/>
  <c r="N444" i="8" s="1"/>
  <c r="C445" i="8"/>
  <c r="N445" i="8" s="1"/>
  <c r="C446" i="8"/>
  <c r="N446" i="8" s="1"/>
  <c r="C447" i="8"/>
  <c r="N447" i="8" s="1"/>
  <c r="C448" i="8"/>
  <c r="N448" i="8" s="1"/>
  <c r="O448" i="8" s="1"/>
  <c r="P448" i="8" s="1"/>
  <c r="C449" i="8"/>
  <c r="N449" i="8" s="1"/>
  <c r="O449" i="8" s="1"/>
  <c r="P449" i="8" s="1"/>
  <c r="C450" i="8"/>
  <c r="N450" i="8" s="1"/>
  <c r="C451" i="8"/>
  <c r="N451" i="8" s="1"/>
  <c r="C452" i="8"/>
  <c r="N452" i="8" s="1"/>
  <c r="C453" i="8"/>
  <c r="N453" i="8" s="1"/>
  <c r="C454" i="8"/>
  <c r="N454" i="8" s="1"/>
  <c r="C455" i="8"/>
  <c r="N455" i="8" s="1"/>
  <c r="C456" i="8"/>
  <c r="N456" i="8" s="1"/>
  <c r="O456" i="8" s="1"/>
  <c r="P456" i="8" s="1"/>
  <c r="C457" i="8"/>
  <c r="N457" i="8" s="1"/>
  <c r="O457" i="8" s="1"/>
  <c r="P457" i="8" s="1"/>
  <c r="N6" i="8"/>
  <c r="C7" i="8"/>
  <c r="N7" i="8" s="1"/>
  <c r="C8" i="8"/>
  <c r="N8" i="8" s="1"/>
  <c r="C9" i="8"/>
  <c r="N9" i="8" s="1"/>
  <c r="C10" i="8"/>
  <c r="N10" i="8" s="1"/>
  <c r="C11" i="8"/>
  <c r="N11" i="8" s="1"/>
  <c r="C12" i="8"/>
  <c r="N12" i="8" s="1"/>
  <c r="C13" i="8"/>
  <c r="N13" i="8" s="1"/>
  <c r="C14" i="8"/>
  <c r="N14" i="8" s="1"/>
  <c r="C15" i="8"/>
  <c r="N15" i="8" s="1"/>
  <c r="C16" i="8"/>
  <c r="N16" i="8" s="1"/>
  <c r="C17" i="8"/>
  <c r="N17" i="8" s="1"/>
  <c r="C18" i="8"/>
  <c r="N18" i="8" s="1"/>
  <c r="C19" i="8"/>
  <c r="C20" i="8"/>
  <c r="N20" i="8" s="1"/>
  <c r="C21" i="8"/>
  <c r="N21" i="8" s="1"/>
  <c r="C22" i="8"/>
  <c r="N22" i="8" s="1"/>
  <c r="C23" i="8"/>
  <c r="N23" i="8" s="1"/>
  <c r="C24" i="8"/>
  <c r="N24" i="8" s="1"/>
  <c r="C25" i="8"/>
  <c r="N25" i="8" s="1"/>
  <c r="O25" i="8" s="1"/>
  <c r="P25" i="8" s="1"/>
  <c r="M4" i="8"/>
  <c r="O14" i="8" l="1"/>
  <c r="P14" i="8" s="1"/>
  <c r="O435" i="8"/>
  <c r="P435" i="8" s="1"/>
  <c r="O161" i="8"/>
  <c r="P161" i="8" s="1"/>
  <c r="O113" i="8"/>
  <c r="P113" i="8" s="1"/>
  <c r="O73" i="8"/>
  <c r="P73" i="8" s="1"/>
  <c r="O33" i="8"/>
  <c r="P33" i="8" s="1"/>
  <c r="O476" i="8"/>
  <c r="P476" i="8" s="1"/>
  <c r="O20" i="8"/>
  <c r="P20" i="8" s="1"/>
  <c r="O454" i="8"/>
  <c r="P454" i="8" s="1"/>
  <c r="O438" i="8"/>
  <c r="P438" i="8" s="1"/>
  <c r="O406" i="8"/>
  <c r="P406" i="8" s="1"/>
  <c r="O382" i="8"/>
  <c r="P382" i="8" s="1"/>
  <c r="O350" i="8"/>
  <c r="P350" i="8" s="1"/>
  <c r="O326" i="8"/>
  <c r="P326" i="8" s="1"/>
  <c r="O286" i="8"/>
  <c r="P286" i="8" s="1"/>
  <c r="O254" i="8"/>
  <c r="P254" i="8" s="1"/>
  <c r="O230" i="8"/>
  <c r="P230" i="8" s="1"/>
  <c r="O134" i="8"/>
  <c r="P134" i="8" s="1"/>
  <c r="O24" i="8"/>
  <c r="P24" i="8" s="1"/>
  <c r="O8" i="8"/>
  <c r="P8" i="8" s="1"/>
  <c r="O444" i="8"/>
  <c r="P444" i="8" s="1"/>
  <c r="O436" i="8"/>
  <c r="P436" i="8" s="1"/>
  <c r="O420" i="8"/>
  <c r="P420" i="8" s="1"/>
  <c r="O404" i="8"/>
  <c r="P404" i="8" s="1"/>
  <c r="O396" i="8"/>
  <c r="P396" i="8" s="1"/>
  <c r="O380" i="8"/>
  <c r="P380" i="8" s="1"/>
  <c r="O372" i="8"/>
  <c r="P372" i="8" s="1"/>
  <c r="O356" i="8"/>
  <c r="P356" i="8" s="1"/>
  <c r="O348" i="8"/>
  <c r="P348" i="8" s="1"/>
  <c r="O332" i="8"/>
  <c r="P332" i="8" s="1"/>
  <c r="O316" i="8"/>
  <c r="P316" i="8" s="1"/>
  <c r="O300" i="8"/>
  <c r="P300" i="8" s="1"/>
  <c r="O292" i="8"/>
  <c r="P292" i="8" s="1"/>
  <c r="O276" i="8"/>
  <c r="P276" i="8" s="1"/>
  <c r="O260" i="8"/>
  <c r="P260" i="8" s="1"/>
  <c r="O244" i="8"/>
  <c r="P244" i="8" s="1"/>
  <c r="O228" i="8"/>
  <c r="P228" i="8" s="1"/>
  <c r="O212" i="8"/>
  <c r="P212" i="8" s="1"/>
  <c r="P196" i="8"/>
  <c r="O196" i="8"/>
  <c r="O180" i="8"/>
  <c r="P180" i="8" s="1"/>
  <c r="O164" i="8"/>
  <c r="P164" i="8" s="1"/>
  <c r="O132" i="8"/>
  <c r="P132" i="8" s="1"/>
  <c r="O100" i="8"/>
  <c r="P100" i="8" s="1"/>
  <c r="O4" i="8"/>
  <c r="P4" i="8" s="1"/>
  <c r="D47" i="1" s="1"/>
  <c r="O23" i="8"/>
  <c r="P23" i="8" s="1"/>
  <c r="P15" i="8"/>
  <c r="O15" i="8"/>
  <c r="O7" i="8"/>
  <c r="P7" i="8" s="1"/>
  <c r="O469" i="8"/>
  <c r="P469" i="8" s="1"/>
  <c r="O371" i="8"/>
  <c r="P371" i="8" s="1"/>
  <c r="O145" i="8"/>
  <c r="P145" i="8" s="1"/>
  <c r="P492" i="8"/>
  <c r="O492" i="8"/>
  <c r="P168" i="8"/>
  <c r="O168" i="8"/>
  <c r="O160" i="8"/>
  <c r="P160" i="8" s="1"/>
  <c r="O144" i="8"/>
  <c r="P144" i="8" s="1"/>
  <c r="O136" i="8"/>
  <c r="P136" i="8" s="1"/>
  <c r="O128" i="8"/>
  <c r="P128" i="8" s="1"/>
  <c r="O104" i="8"/>
  <c r="P104" i="8" s="1"/>
  <c r="O96" i="8"/>
  <c r="P96" i="8" s="1"/>
  <c r="O88" i="8"/>
  <c r="P88" i="8" s="1"/>
  <c r="O80" i="8"/>
  <c r="P80" i="8" s="1"/>
  <c r="O72" i="8"/>
  <c r="P72" i="8" s="1"/>
  <c r="O64" i="8"/>
  <c r="P64" i="8" s="1"/>
  <c r="O48" i="8"/>
  <c r="P48" i="8" s="1"/>
  <c r="O40" i="8"/>
  <c r="P40" i="8" s="1"/>
  <c r="O32" i="8"/>
  <c r="P32" i="8" s="1"/>
  <c r="P491" i="8"/>
  <c r="O491" i="8"/>
  <c r="O475" i="8"/>
  <c r="P475" i="8" s="1"/>
  <c r="O459" i="8"/>
  <c r="P459" i="8" s="1"/>
  <c r="O427" i="8"/>
  <c r="P427" i="8" s="1"/>
  <c r="O395" i="8"/>
  <c r="P395" i="8" s="1"/>
  <c r="O363" i="8"/>
  <c r="P363" i="8" s="1"/>
  <c r="O331" i="8"/>
  <c r="P331" i="8" s="1"/>
  <c r="O299" i="8"/>
  <c r="P299" i="8" s="1"/>
  <c r="O6" i="8"/>
  <c r="P6" i="8" s="1"/>
  <c r="O477" i="8"/>
  <c r="P477" i="8" s="1"/>
  <c r="O403" i="8"/>
  <c r="P403" i="8" s="1"/>
  <c r="O177" i="8"/>
  <c r="P177" i="8" s="1"/>
  <c r="O89" i="8"/>
  <c r="P89" i="8" s="1"/>
  <c r="O57" i="8"/>
  <c r="P57" i="8" s="1"/>
  <c r="O484" i="8"/>
  <c r="P484" i="8" s="1"/>
  <c r="O152" i="8"/>
  <c r="P152" i="8" s="1"/>
  <c r="O455" i="8"/>
  <c r="P455" i="8" s="1"/>
  <c r="O447" i="8"/>
  <c r="P447" i="8" s="1"/>
  <c r="O439" i="8"/>
  <c r="P439" i="8" s="1"/>
  <c r="O431" i="8"/>
  <c r="P431" i="8" s="1"/>
  <c r="O423" i="8"/>
  <c r="P423" i="8" s="1"/>
  <c r="O415" i="8"/>
  <c r="P415" i="8" s="1"/>
  <c r="O407" i="8"/>
  <c r="P407" i="8" s="1"/>
  <c r="O399" i="8"/>
  <c r="P399" i="8" s="1"/>
  <c r="O391" i="8"/>
  <c r="P391" i="8" s="1"/>
  <c r="P383" i="8"/>
  <c r="O383" i="8"/>
  <c r="O375" i="8"/>
  <c r="P375" i="8" s="1"/>
  <c r="O367" i="8"/>
  <c r="P367" i="8" s="1"/>
  <c r="O359" i="8"/>
  <c r="P359" i="8" s="1"/>
  <c r="O351" i="8"/>
  <c r="P351" i="8" s="1"/>
  <c r="O343" i="8"/>
  <c r="P343" i="8" s="1"/>
  <c r="O335" i="8"/>
  <c r="P335" i="8" s="1"/>
  <c r="O327" i="8"/>
  <c r="P327" i="8" s="1"/>
  <c r="O319" i="8"/>
  <c r="P319" i="8" s="1"/>
  <c r="O311" i="8"/>
  <c r="P311" i="8" s="1"/>
  <c r="O303" i="8"/>
  <c r="P303" i="8" s="1"/>
  <c r="O295" i="8"/>
  <c r="P295" i="8" s="1"/>
  <c r="O287" i="8"/>
  <c r="P287" i="8" s="1"/>
  <c r="O279" i="8"/>
  <c r="P279" i="8" s="1"/>
  <c r="O271" i="8"/>
  <c r="P271" i="8" s="1"/>
  <c r="O263" i="8"/>
  <c r="P263" i="8" s="1"/>
  <c r="O255" i="8"/>
  <c r="P255" i="8" s="1"/>
  <c r="O247" i="8"/>
  <c r="P247" i="8" s="1"/>
  <c r="O239" i="8"/>
  <c r="P239" i="8" s="1"/>
  <c r="O231" i="8"/>
  <c r="P231" i="8" s="1"/>
  <c r="O223" i="8"/>
  <c r="P223" i="8" s="1"/>
  <c r="O215" i="8"/>
  <c r="P215" i="8" s="1"/>
  <c r="O207" i="8"/>
  <c r="P207" i="8" s="1"/>
  <c r="O199" i="8"/>
  <c r="P199" i="8" s="1"/>
  <c r="O191" i="8"/>
  <c r="P191" i="8" s="1"/>
  <c r="O183" i="8"/>
  <c r="P183" i="8" s="1"/>
  <c r="O175" i="8"/>
  <c r="P175" i="8" s="1"/>
  <c r="O167" i="8"/>
  <c r="P167" i="8" s="1"/>
  <c r="O159" i="8"/>
  <c r="P159" i="8" s="1"/>
  <c r="O151" i="8"/>
  <c r="P151" i="8" s="1"/>
  <c r="O143" i="8"/>
  <c r="P143" i="8" s="1"/>
  <c r="O135" i="8"/>
  <c r="P135" i="8" s="1"/>
  <c r="O127" i="8"/>
  <c r="P127" i="8" s="1"/>
  <c r="O119" i="8"/>
  <c r="P119" i="8" s="1"/>
  <c r="O111" i="8"/>
  <c r="P111" i="8" s="1"/>
  <c r="O103" i="8"/>
  <c r="P103" i="8" s="1"/>
  <c r="O95" i="8"/>
  <c r="P95" i="8" s="1"/>
  <c r="O87" i="8"/>
  <c r="P87" i="8" s="1"/>
  <c r="O79" i="8"/>
  <c r="P79" i="8" s="1"/>
  <c r="O71" i="8"/>
  <c r="P71" i="8" s="1"/>
  <c r="O63" i="8"/>
  <c r="P63" i="8" s="1"/>
  <c r="O55" i="8"/>
  <c r="P55" i="8" s="1"/>
  <c r="O47" i="8"/>
  <c r="P47" i="8" s="1"/>
  <c r="O39" i="8"/>
  <c r="P39" i="8" s="1"/>
  <c r="O31" i="8"/>
  <c r="P31" i="8" s="1"/>
  <c r="O13" i="8"/>
  <c r="P13" i="8" s="1"/>
  <c r="O137" i="8"/>
  <c r="P137" i="8" s="1"/>
  <c r="O81" i="8"/>
  <c r="P81" i="8" s="1"/>
  <c r="O5" i="8"/>
  <c r="P5" i="8" s="1"/>
  <c r="O422" i="8"/>
  <c r="P422" i="8" s="1"/>
  <c r="O366" i="8"/>
  <c r="P366" i="8" s="1"/>
  <c r="O318" i="8"/>
  <c r="P318" i="8" s="1"/>
  <c r="O270" i="8"/>
  <c r="P270" i="8" s="1"/>
  <c r="O214" i="8"/>
  <c r="P214" i="8" s="1"/>
  <c r="O182" i="8"/>
  <c r="P182" i="8" s="1"/>
  <c r="P142" i="8"/>
  <c r="O142" i="8"/>
  <c r="O126" i="8"/>
  <c r="P126" i="8" s="1"/>
  <c r="O102" i="8"/>
  <c r="P102" i="8" s="1"/>
  <c r="O86" i="8"/>
  <c r="P86" i="8" s="1"/>
  <c r="O78" i="8"/>
  <c r="P78" i="8" s="1"/>
  <c r="O70" i="8"/>
  <c r="P70" i="8" s="1"/>
  <c r="O62" i="8"/>
  <c r="P62" i="8" s="1"/>
  <c r="O54" i="8"/>
  <c r="P54" i="8" s="1"/>
  <c r="O46" i="8"/>
  <c r="P46" i="8" s="1"/>
  <c r="O38" i="8"/>
  <c r="P38" i="8" s="1"/>
  <c r="O30" i="8"/>
  <c r="P30" i="8" s="1"/>
  <c r="O500" i="8"/>
  <c r="P500" i="8" s="1"/>
  <c r="O451" i="8"/>
  <c r="P451" i="8" s="1"/>
  <c r="P419" i="8"/>
  <c r="O419" i="8"/>
  <c r="O387" i="8"/>
  <c r="P387" i="8" s="1"/>
  <c r="O355" i="8"/>
  <c r="P355" i="8" s="1"/>
  <c r="O323" i="8"/>
  <c r="P323" i="8" s="1"/>
  <c r="O291" i="8"/>
  <c r="P291" i="8" s="1"/>
  <c r="O22" i="8"/>
  <c r="P22" i="8" s="1"/>
  <c r="O485" i="8"/>
  <c r="P485" i="8" s="1"/>
  <c r="O307" i="8"/>
  <c r="P307" i="8" s="1"/>
  <c r="O153" i="8"/>
  <c r="P153" i="8" s="1"/>
  <c r="O105" i="8"/>
  <c r="P105" i="8" s="1"/>
  <c r="O460" i="8"/>
  <c r="P460" i="8" s="1"/>
  <c r="O12" i="8"/>
  <c r="P12" i="8" s="1"/>
  <c r="O430" i="8"/>
  <c r="P430" i="8" s="1"/>
  <c r="O398" i="8"/>
  <c r="P398" i="8" s="1"/>
  <c r="O374" i="8"/>
  <c r="P374" i="8" s="1"/>
  <c r="O342" i="8"/>
  <c r="P342" i="8" s="1"/>
  <c r="O302" i="8"/>
  <c r="P302" i="8" s="1"/>
  <c r="O278" i="8"/>
  <c r="P278" i="8" s="1"/>
  <c r="O246" i="8"/>
  <c r="P246" i="8" s="1"/>
  <c r="O222" i="8"/>
  <c r="P222" i="8" s="1"/>
  <c r="O198" i="8"/>
  <c r="P198" i="8" s="1"/>
  <c r="O174" i="8"/>
  <c r="P174" i="8" s="1"/>
  <c r="O150" i="8"/>
  <c r="P150" i="8" s="1"/>
  <c r="O110" i="8"/>
  <c r="P110" i="8" s="1"/>
  <c r="O17" i="8"/>
  <c r="P17" i="8" s="1"/>
  <c r="O9" i="8"/>
  <c r="P9" i="8" s="1"/>
  <c r="O453" i="8"/>
  <c r="P453" i="8" s="1"/>
  <c r="P445" i="8"/>
  <c r="O445" i="8"/>
  <c r="O437" i="8"/>
  <c r="P437" i="8" s="1"/>
  <c r="O429" i="8"/>
  <c r="P429" i="8" s="1"/>
  <c r="O421" i="8"/>
  <c r="P421" i="8" s="1"/>
  <c r="O413" i="8"/>
  <c r="P413" i="8" s="1"/>
  <c r="O405" i="8"/>
  <c r="P405" i="8" s="1"/>
  <c r="O397" i="8"/>
  <c r="P397" i="8" s="1"/>
  <c r="O389" i="8"/>
  <c r="P389" i="8" s="1"/>
  <c r="O381" i="8"/>
  <c r="P381" i="8" s="1"/>
  <c r="O373" i="8"/>
  <c r="P373" i="8" s="1"/>
  <c r="O365" i="8"/>
  <c r="P365" i="8" s="1"/>
  <c r="O357" i="8"/>
  <c r="P357" i="8" s="1"/>
  <c r="O349" i="8"/>
  <c r="P349" i="8" s="1"/>
  <c r="O341" i="8"/>
  <c r="P341" i="8" s="1"/>
  <c r="O333" i="8"/>
  <c r="P333" i="8" s="1"/>
  <c r="O325" i="8"/>
  <c r="P325" i="8" s="1"/>
  <c r="O317" i="8"/>
  <c r="P317" i="8" s="1"/>
  <c r="O309" i="8"/>
  <c r="P309" i="8" s="1"/>
  <c r="O301" i="8"/>
  <c r="P301" i="8" s="1"/>
  <c r="O293" i="8"/>
  <c r="P293" i="8" s="1"/>
  <c r="O285" i="8"/>
  <c r="P285" i="8" s="1"/>
  <c r="O277" i="8"/>
  <c r="P277" i="8" s="1"/>
  <c r="P269" i="8"/>
  <c r="O269" i="8"/>
  <c r="O261" i="8"/>
  <c r="P261" i="8" s="1"/>
  <c r="O253" i="8"/>
  <c r="P253" i="8" s="1"/>
  <c r="O245" i="8"/>
  <c r="P245" i="8" s="1"/>
  <c r="O237" i="8"/>
  <c r="P237" i="8" s="1"/>
  <c r="O229" i="8"/>
  <c r="P229" i="8" s="1"/>
  <c r="O221" i="8"/>
  <c r="P221" i="8" s="1"/>
  <c r="O213" i="8"/>
  <c r="P213" i="8" s="1"/>
  <c r="O205" i="8"/>
  <c r="P205" i="8" s="1"/>
  <c r="O197" i="8"/>
  <c r="P197" i="8" s="1"/>
  <c r="O189" i="8"/>
  <c r="P189" i="8" s="1"/>
  <c r="P181" i="8"/>
  <c r="O181" i="8"/>
  <c r="O173" i="8"/>
  <c r="P173" i="8" s="1"/>
  <c r="O165" i="8"/>
  <c r="P165" i="8" s="1"/>
  <c r="O141" i="8"/>
  <c r="P141" i="8" s="1"/>
  <c r="O133" i="8"/>
  <c r="P133" i="8" s="1"/>
  <c r="O125" i="8"/>
  <c r="P125" i="8" s="1"/>
  <c r="O117" i="8"/>
  <c r="P117" i="8" s="1"/>
  <c r="O109" i="8"/>
  <c r="P109" i="8" s="1"/>
  <c r="O101" i="8"/>
  <c r="P101" i="8" s="1"/>
  <c r="O77" i="8"/>
  <c r="P77" i="8" s="1"/>
  <c r="O69" i="8"/>
  <c r="P69" i="8" s="1"/>
  <c r="O61" i="8"/>
  <c r="P61" i="8" s="1"/>
  <c r="O53" i="8"/>
  <c r="P53" i="8" s="1"/>
  <c r="O37" i="8"/>
  <c r="P37" i="8" s="1"/>
  <c r="O29" i="8"/>
  <c r="P29" i="8" s="1"/>
  <c r="O493" i="8"/>
  <c r="P493" i="8" s="1"/>
  <c r="P461" i="8"/>
  <c r="O461" i="8"/>
  <c r="O339" i="8"/>
  <c r="P339" i="8" s="1"/>
  <c r="O21" i="8"/>
  <c r="P21" i="8" s="1"/>
  <c r="O169" i="8"/>
  <c r="P169" i="8" s="1"/>
  <c r="O97" i="8"/>
  <c r="P97" i="8" s="1"/>
  <c r="O49" i="8"/>
  <c r="P49" i="8" s="1"/>
  <c r="O468" i="8"/>
  <c r="P468" i="8" s="1"/>
  <c r="O446" i="8"/>
  <c r="P446" i="8" s="1"/>
  <c r="O414" i="8"/>
  <c r="P414" i="8" s="1"/>
  <c r="O390" i="8"/>
  <c r="P390" i="8" s="1"/>
  <c r="O358" i="8"/>
  <c r="P358" i="8" s="1"/>
  <c r="O334" i="8"/>
  <c r="P334" i="8" s="1"/>
  <c r="O310" i="8"/>
  <c r="P310" i="8" s="1"/>
  <c r="O294" i="8"/>
  <c r="P294" i="8" s="1"/>
  <c r="O262" i="8"/>
  <c r="P262" i="8" s="1"/>
  <c r="O238" i="8"/>
  <c r="P238" i="8" s="1"/>
  <c r="O206" i="8"/>
  <c r="P206" i="8" s="1"/>
  <c r="O190" i="8"/>
  <c r="P190" i="8" s="1"/>
  <c r="O166" i="8"/>
  <c r="P166" i="8" s="1"/>
  <c r="O118" i="8"/>
  <c r="P118" i="8" s="1"/>
  <c r="P16" i="8"/>
  <c r="O16" i="8"/>
  <c r="O452" i="8"/>
  <c r="P452" i="8" s="1"/>
  <c r="O428" i="8"/>
  <c r="P428" i="8" s="1"/>
  <c r="O412" i="8"/>
  <c r="P412" i="8" s="1"/>
  <c r="O388" i="8"/>
  <c r="P388" i="8" s="1"/>
  <c r="O364" i="8"/>
  <c r="P364" i="8" s="1"/>
  <c r="O340" i="8"/>
  <c r="P340" i="8" s="1"/>
  <c r="O324" i="8"/>
  <c r="P324" i="8" s="1"/>
  <c r="O308" i="8"/>
  <c r="P308" i="8" s="1"/>
  <c r="O284" i="8"/>
  <c r="P284" i="8" s="1"/>
  <c r="O268" i="8"/>
  <c r="P268" i="8" s="1"/>
  <c r="O252" i="8"/>
  <c r="P252" i="8" s="1"/>
  <c r="O236" i="8"/>
  <c r="P236" i="8" s="1"/>
  <c r="O220" i="8"/>
  <c r="P220" i="8" s="1"/>
  <c r="O204" i="8"/>
  <c r="P204" i="8" s="1"/>
  <c r="O188" i="8"/>
  <c r="P188" i="8" s="1"/>
  <c r="O172" i="8"/>
  <c r="P172" i="8" s="1"/>
  <c r="O156" i="8"/>
  <c r="P156" i="8" s="1"/>
  <c r="O124" i="8"/>
  <c r="P124" i="8" s="1"/>
  <c r="O116" i="8"/>
  <c r="P116" i="8" s="1"/>
  <c r="O108" i="8"/>
  <c r="P108" i="8" s="1"/>
  <c r="O92" i="8"/>
  <c r="P92" i="8" s="1"/>
  <c r="O68" i="8"/>
  <c r="P68" i="8" s="1"/>
  <c r="O60" i="8"/>
  <c r="P60" i="8" s="1"/>
  <c r="O52" i="8"/>
  <c r="P52" i="8" s="1"/>
  <c r="O44" i="8"/>
  <c r="P44" i="8" s="1"/>
  <c r="O36" i="8"/>
  <c r="P36" i="8" s="1"/>
  <c r="P28" i="8"/>
  <c r="O28" i="8"/>
  <c r="O495" i="8"/>
  <c r="P495" i="8" s="1"/>
  <c r="O487" i="8"/>
  <c r="P487" i="8" s="1"/>
  <c r="O479" i="8"/>
  <c r="P479" i="8" s="1"/>
  <c r="O471" i="8"/>
  <c r="P471" i="8" s="1"/>
  <c r="O463" i="8"/>
  <c r="P463" i="8" s="1"/>
  <c r="O499" i="8"/>
  <c r="P499" i="8" s="1"/>
  <c r="O483" i="8"/>
  <c r="P483" i="8" s="1"/>
  <c r="O467" i="8"/>
  <c r="P467" i="8" s="1"/>
  <c r="O443" i="8"/>
  <c r="P443" i="8" s="1"/>
  <c r="O411" i="8"/>
  <c r="P411" i="8" s="1"/>
  <c r="O379" i="8"/>
  <c r="P379" i="8" s="1"/>
  <c r="O347" i="8"/>
  <c r="P347" i="8" s="1"/>
  <c r="O315" i="8"/>
  <c r="P315" i="8" s="1"/>
  <c r="O283" i="8"/>
  <c r="P283" i="8" s="1"/>
  <c r="O275" i="8"/>
  <c r="P275" i="8" s="1"/>
  <c r="O219" i="8"/>
  <c r="P219" i="8" s="1"/>
  <c r="O19" i="8"/>
  <c r="P19" i="8" s="1"/>
  <c r="O450" i="8"/>
  <c r="P450" i="8" s="1"/>
  <c r="O394" i="8"/>
  <c r="P394" i="8" s="1"/>
  <c r="O362" i="8"/>
  <c r="P362" i="8" s="1"/>
  <c r="P322" i="8"/>
  <c r="O322" i="8"/>
  <c r="O266" i="8"/>
  <c r="P266" i="8" s="1"/>
  <c r="O210" i="8"/>
  <c r="P210" i="8" s="1"/>
  <c r="O154" i="8"/>
  <c r="P154" i="8" s="1"/>
  <c r="O106" i="8"/>
  <c r="P106" i="8" s="1"/>
  <c r="O50" i="8"/>
  <c r="P50" i="8" s="1"/>
  <c r="O26" i="8"/>
  <c r="P26" i="8" s="1"/>
  <c r="O235" i="8"/>
  <c r="P235" i="8" s="1"/>
  <c r="O187" i="8"/>
  <c r="P187" i="8" s="1"/>
  <c r="O163" i="8"/>
  <c r="P163" i="8" s="1"/>
  <c r="O107" i="8"/>
  <c r="P107" i="8" s="1"/>
  <c r="O59" i="8"/>
  <c r="P59" i="8" s="1"/>
  <c r="O482" i="8"/>
  <c r="P482" i="8" s="1"/>
  <c r="O458" i="8"/>
  <c r="P458" i="8" s="1"/>
  <c r="O410" i="8"/>
  <c r="P410" i="8" s="1"/>
  <c r="O354" i="8"/>
  <c r="P354" i="8" s="1"/>
  <c r="O290" i="8"/>
  <c r="P290" i="8" s="1"/>
  <c r="O258" i="8"/>
  <c r="P258" i="8" s="1"/>
  <c r="O218" i="8"/>
  <c r="P218" i="8" s="1"/>
  <c r="O178" i="8"/>
  <c r="P178" i="8" s="1"/>
  <c r="O114" i="8"/>
  <c r="P114" i="8" s="1"/>
  <c r="O66" i="8"/>
  <c r="P66" i="8" s="1"/>
  <c r="O34" i="8"/>
  <c r="P34" i="8" s="1"/>
  <c r="O267" i="8"/>
  <c r="P267" i="8" s="1"/>
  <c r="O227" i="8"/>
  <c r="P227" i="8" s="1"/>
  <c r="O99" i="8"/>
  <c r="P99" i="8" s="1"/>
  <c r="O35" i="8"/>
  <c r="P35" i="8" s="1"/>
  <c r="O490" i="8"/>
  <c r="P490" i="8" s="1"/>
  <c r="O474" i="8"/>
  <c r="P474" i="8" s="1"/>
  <c r="O434" i="8"/>
  <c r="P434" i="8" s="1"/>
  <c r="O386" i="8"/>
  <c r="P386" i="8" s="1"/>
  <c r="O338" i="8"/>
  <c r="P338" i="8" s="1"/>
  <c r="O298" i="8"/>
  <c r="P298" i="8" s="1"/>
  <c r="O242" i="8"/>
  <c r="P242" i="8" s="1"/>
  <c r="O202" i="8"/>
  <c r="P202" i="8" s="1"/>
  <c r="O170" i="8"/>
  <c r="P170" i="8" s="1"/>
  <c r="O130" i="8"/>
  <c r="P130" i="8" s="1"/>
  <c r="O82" i="8"/>
  <c r="P82" i="8" s="1"/>
  <c r="O18" i="8"/>
  <c r="P18" i="8" s="1"/>
  <c r="O259" i="8"/>
  <c r="P259" i="8" s="1"/>
  <c r="O211" i="8"/>
  <c r="P211" i="8" s="1"/>
  <c r="O171" i="8"/>
  <c r="P171" i="8" s="1"/>
  <c r="O27" i="8"/>
  <c r="P27" i="8" s="1"/>
  <c r="O426" i="8"/>
  <c r="P426" i="8" s="1"/>
  <c r="O378" i="8"/>
  <c r="P378" i="8" s="1"/>
  <c r="O306" i="8"/>
  <c r="P306" i="8" s="1"/>
  <c r="O250" i="8"/>
  <c r="P250" i="8" s="1"/>
  <c r="O194" i="8"/>
  <c r="P194" i="8" s="1"/>
  <c r="O138" i="8"/>
  <c r="P138" i="8" s="1"/>
  <c r="O74" i="8"/>
  <c r="P74" i="8" s="1"/>
  <c r="O494" i="8"/>
  <c r="P494" i="8" s="1"/>
  <c r="O486" i="8"/>
  <c r="P486" i="8" s="1"/>
  <c r="O478" i="8"/>
  <c r="P478" i="8" s="1"/>
  <c r="O470" i="8"/>
  <c r="P470" i="8" s="1"/>
  <c r="O462" i="8"/>
  <c r="P462" i="8" s="1"/>
  <c r="O243" i="8"/>
  <c r="P243" i="8" s="1"/>
  <c r="O203" i="8"/>
  <c r="P203" i="8" s="1"/>
  <c r="O179" i="8"/>
  <c r="P179" i="8" s="1"/>
  <c r="O155" i="8"/>
  <c r="P155" i="8" s="1"/>
  <c r="O123" i="8"/>
  <c r="P123" i="8" s="1"/>
  <c r="O115" i="8"/>
  <c r="P115" i="8" s="1"/>
  <c r="O83" i="8"/>
  <c r="P83" i="8" s="1"/>
  <c r="O51" i="8"/>
  <c r="P51" i="8" s="1"/>
  <c r="O11" i="8"/>
  <c r="P11" i="8" s="1"/>
  <c r="O442" i="8"/>
  <c r="P442" i="8" s="1"/>
  <c r="O402" i="8"/>
  <c r="P402" i="8" s="1"/>
  <c r="O346" i="8"/>
  <c r="P346" i="8" s="1"/>
  <c r="O282" i="8"/>
  <c r="P282" i="8" s="1"/>
  <c r="O234" i="8"/>
  <c r="P234" i="8" s="1"/>
  <c r="O186" i="8"/>
  <c r="P186" i="8" s="1"/>
  <c r="O146" i="8"/>
  <c r="P146" i="8" s="1"/>
  <c r="O98" i="8"/>
  <c r="P98" i="8" s="1"/>
  <c r="O58" i="8"/>
  <c r="P58" i="8" s="1"/>
  <c r="O10" i="8"/>
  <c r="P10" i="8" s="1"/>
  <c r="O251" i="8"/>
  <c r="P251" i="8" s="1"/>
  <c r="O195" i="8"/>
  <c r="P195" i="8" s="1"/>
  <c r="O147" i="8"/>
  <c r="P147" i="8" s="1"/>
  <c r="O91" i="8"/>
  <c r="P91" i="8" s="1"/>
  <c r="O43" i="8"/>
  <c r="P43" i="8" s="1"/>
  <c r="O498" i="8"/>
  <c r="P498" i="8" s="1"/>
  <c r="O466" i="8"/>
  <c r="P466" i="8" s="1"/>
  <c r="O418" i="8"/>
  <c r="P418" i="8" s="1"/>
  <c r="O370" i="8"/>
  <c r="P370" i="8" s="1"/>
  <c r="O330" i="8"/>
  <c r="P330" i="8" s="1"/>
  <c r="O314" i="8"/>
  <c r="P314" i="8" s="1"/>
  <c r="O274" i="8"/>
  <c r="P274" i="8" s="1"/>
  <c r="O226" i="8"/>
  <c r="P226" i="8" s="1"/>
  <c r="O162" i="8"/>
  <c r="P162" i="8" s="1"/>
  <c r="O122" i="8"/>
  <c r="P122" i="8" s="1"/>
  <c r="O90" i="8"/>
  <c r="P90" i="8" s="1"/>
  <c r="O42" i="8"/>
  <c r="P42" i="8" s="1"/>
  <c r="E27" i="6"/>
  <c r="Q3" i="10" l="1"/>
  <c r="Q4" i="10" s="1"/>
  <c r="Q5" i="10" s="1"/>
  <c r="Q6" i="10" s="1"/>
  <c r="Q7" i="10" s="1"/>
  <c r="Q8" i="10" s="1"/>
  <c r="Q9" i="10" s="1"/>
  <c r="Q10" i="10" s="1"/>
  <c r="Q11" i="10" s="1"/>
  <c r="Q12" i="10" s="1"/>
  <c r="Q13" i="10" s="1"/>
  <c r="Q14" i="10" s="1"/>
  <c r="D4" i="7"/>
  <c r="A4" i="7"/>
  <c r="A5" i="7" s="1"/>
  <c r="A6" i="7" s="1"/>
  <c r="A7" i="7" s="1"/>
  <c r="H3" i="7"/>
  <c r="Q29" i="6"/>
  <c r="O29" i="6"/>
  <c r="M29" i="6"/>
  <c r="K29" i="6"/>
  <c r="I29" i="6"/>
  <c r="G29" i="6"/>
  <c r="E29" i="6"/>
  <c r="Q27" i="6"/>
  <c r="Q26" i="6"/>
  <c r="Q25" i="6"/>
  <c r="Q24" i="6"/>
  <c r="Q23" i="6"/>
  <c r="Q22" i="6"/>
  <c r="Q21" i="6"/>
  <c r="Q20" i="6"/>
  <c r="O27" i="6"/>
  <c r="O26" i="6"/>
  <c r="O25" i="6"/>
  <c r="O24" i="6"/>
  <c r="O23" i="6"/>
  <c r="O22" i="6"/>
  <c r="O21" i="6"/>
  <c r="O20" i="6"/>
  <c r="M27" i="6"/>
  <c r="M26" i="6"/>
  <c r="M25" i="6"/>
  <c r="M24" i="6"/>
  <c r="M23" i="6"/>
  <c r="M22" i="6"/>
  <c r="M21" i="6"/>
  <c r="M20" i="6"/>
  <c r="K27" i="6"/>
  <c r="K26" i="6"/>
  <c r="K25" i="6"/>
  <c r="K24" i="6"/>
  <c r="K23" i="6"/>
  <c r="K22" i="6"/>
  <c r="K21" i="6"/>
  <c r="K20" i="6"/>
  <c r="I27" i="6"/>
  <c r="I26" i="6"/>
  <c r="I25" i="6"/>
  <c r="I24" i="6"/>
  <c r="I23" i="6"/>
  <c r="I22" i="6"/>
  <c r="I21" i="6"/>
  <c r="I20" i="6"/>
  <c r="G27" i="6"/>
  <c r="G26" i="6"/>
  <c r="G25" i="6"/>
  <c r="G24" i="6"/>
  <c r="G23" i="6"/>
  <c r="G22" i="6"/>
  <c r="G21" i="6"/>
  <c r="G20" i="6"/>
  <c r="E26" i="6"/>
  <c r="E25" i="6"/>
  <c r="E24" i="6"/>
  <c r="E23" i="6"/>
  <c r="E22" i="6"/>
  <c r="E21" i="6"/>
  <c r="E20" i="6"/>
  <c r="C20" i="6"/>
  <c r="C21" i="6"/>
  <c r="C22" i="6"/>
  <c r="C23" i="6"/>
  <c r="C24" i="6"/>
  <c r="C25" i="6"/>
  <c r="C26" i="6"/>
  <c r="C27" i="6"/>
  <c r="Q19" i="6"/>
  <c r="O19" i="6"/>
  <c r="M19" i="6"/>
  <c r="K19" i="6"/>
  <c r="I19" i="6"/>
  <c r="G19" i="6"/>
  <c r="E19" i="6"/>
  <c r="C19" i="6"/>
  <c r="Q18" i="6"/>
  <c r="O18" i="6"/>
  <c r="M18" i="6"/>
  <c r="K18" i="6"/>
  <c r="I18" i="6"/>
  <c r="G18" i="6"/>
  <c r="E18" i="6"/>
  <c r="C18" i="6"/>
  <c r="P13" i="6"/>
  <c r="P15" i="6" s="1"/>
  <c r="D13" i="6"/>
  <c r="D15" i="6" s="1"/>
  <c r="F13" i="6"/>
  <c r="F15" i="6" s="1"/>
  <c r="H13" i="6"/>
  <c r="H15" i="6" s="1"/>
  <c r="J13" i="6"/>
  <c r="J15" i="6" s="1"/>
  <c r="L13" i="6"/>
  <c r="L15" i="6" s="1"/>
  <c r="N13" i="6"/>
  <c r="N15" i="6" s="1"/>
  <c r="B13" i="6"/>
  <c r="B15" i="6" s="1"/>
  <c r="B2" i="6"/>
  <c r="C2" i="6" s="1"/>
  <c r="D2" i="6" s="1"/>
  <c r="P14" i="10"/>
  <c r="P13" i="10"/>
  <c r="P12" i="10"/>
  <c r="P11" i="10"/>
  <c r="P10" i="10"/>
  <c r="P9" i="10"/>
  <c r="P8" i="10"/>
  <c r="P7" i="10"/>
  <c r="P6" i="10"/>
  <c r="P5" i="10"/>
  <c r="P4" i="10"/>
  <c r="P3" i="10"/>
  <c r="C4" i="10" s="1"/>
  <c r="C6" i="10" s="1"/>
  <c r="H4" i="7" l="1"/>
  <c r="H5" i="7" s="1"/>
  <c r="D1" i="8"/>
  <c r="E2" i="6"/>
  <c r="F2" i="6" s="1"/>
  <c r="G2" i="6" s="1"/>
  <c r="H2" i="6" s="1"/>
  <c r="I2" i="6" s="1"/>
  <c r="J2" i="6" s="1"/>
  <c r="K2" i="6" s="1"/>
  <c r="L2" i="6" s="1"/>
  <c r="M2" i="6" s="1"/>
  <c r="N2" i="6" s="1"/>
  <c r="O2" i="6" s="1"/>
  <c r="P2" i="6" s="1"/>
  <c r="Q2" i="6" s="1"/>
  <c r="B18" i="6"/>
  <c r="Q28" i="6"/>
  <c r="Q30" i="6" s="1"/>
  <c r="M28" i="6"/>
  <c r="M30" i="6" s="1"/>
  <c r="O28" i="6"/>
  <c r="O30" i="6" s="1"/>
  <c r="I28" i="6"/>
  <c r="I30" i="6" s="1"/>
  <c r="E28" i="6"/>
  <c r="E30" i="6" s="1"/>
  <c r="H24" i="6"/>
  <c r="G28" i="6"/>
  <c r="G30" i="6" s="1"/>
  <c r="J19" i="6"/>
  <c r="C28" i="6"/>
  <c r="C30" i="6" s="1"/>
  <c r="B29" i="6"/>
  <c r="J22" i="6"/>
  <c r="N19" i="6"/>
  <c r="N23" i="6"/>
  <c r="P22" i="6"/>
  <c r="B27" i="6"/>
  <c r="N18" i="6"/>
  <c r="B20" i="6"/>
  <c r="B21" i="6"/>
  <c r="B22" i="6"/>
  <c r="B23" i="6"/>
  <c r="B24" i="6"/>
  <c r="B25" i="6"/>
  <c r="B26" i="6"/>
  <c r="K28" i="6"/>
  <c r="K30" i="6" s="1"/>
  <c r="D21" i="6"/>
  <c r="D23" i="6"/>
  <c r="D24" i="6"/>
  <c r="D25" i="6"/>
  <c r="F20" i="6"/>
  <c r="F22" i="6"/>
  <c r="F23" i="6"/>
  <c r="F25" i="6"/>
  <c r="B19" i="6"/>
  <c r="P29" i="6"/>
  <c r="N21" i="6" l="1"/>
  <c r="L26" i="6"/>
  <c r="P27" i="6"/>
  <c r="L24" i="6"/>
  <c r="J29" i="6"/>
  <c r="L23" i="6"/>
  <c r="L19" i="6"/>
  <c r="H29" i="6"/>
  <c r="J25" i="6"/>
  <c r="H6" i="7"/>
  <c r="H7" i="7" s="1"/>
  <c r="H19" i="6"/>
  <c r="P21" i="6"/>
  <c r="N20" i="6"/>
  <c r="H18" i="6"/>
  <c r="F18" i="6"/>
  <c r="H27" i="6"/>
  <c r="N29" i="6"/>
  <c r="P18" i="6"/>
  <c r="P20" i="6"/>
  <c r="D19" i="6"/>
  <c r="D29" i="6"/>
  <c r="F26" i="6"/>
  <c r="F27" i="6"/>
  <c r="D27" i="6"/>
  <c r="P19" i="6"/>
  <c r="F19" i="6"/>
  <c r="N27" i="6"/>
  <c r="L27" i="6"/>
  <c r="H22" i="6"/>
  <c r="J21" i="6"/>
  <c r="H26" i="6"/>
  <c r="F21" i="6"/>
  <c r="D22" i="6"/>
  <c r="P25" i="6"/>
  <c r="N22" i="6"/>
  <c r="L22" i="6"/>
  <c r="J20" i="6"/>
  <c r="L18" i="6"/>
  <c r="H23" i="6"/>
  <c r="P26" i="6"/>
  <c r="N24" i="6"/>
  <c r="L25" i="6"/>
  <c r="J26" i="6"/>
  <c r="D20" i="6"/>
  <c r="H21" i="6"/>
  <c r="P24" i="6"/>
  <c r="N26" i="6"/>
  <c r="J18" i="6"/>
  <c r="L21" i="6"/>
  <c r="J24" i="6"/>
  <c r="H20" i="6"/>
  <c r="H25" i="6"/>
  <c r="F24" i="6"/>
  <c r="D26" i="6"/>
  <c r="L29" i="6"/>
  <c r="P23" i="6"/>
  <c r="N25" i="6"/>
  <c r="F29" i="6"/>
  <c r="L20" i="6"/>
  <c r="J23" i="6"/>
  <c r="J27" i="6"/>
  <c r="D18" i="6"/>
  <c r="B28" i="6"/>
  <c r="B30" i="6" s="1"/>
  <c r="H8" i="7" l="1"/>
  <c r="H9" i="7" s="1"/>
  <c r="F1" i="8"/>
  <c r="E1" i="8"/>
  <c r="F28" i="6"/>
  <c r="F30" i="6" s="1"/>
  <c r="D28" i="6"/>
  <c r="D30" i="6" s="1"/>
  <c r="A32" i="6" s="1"/>
  <c r="N28" i="6"/>
  <c r="N30" i="6" s="1"/>
  <c r="P28" i="6"/>
  <c r="P30" i="6" s="1"/>
  <c r="J28" i="6"/>
  <c r="J30" i="6" s="1"/>
  <c r="H28" i="6"/>
  <c r="H30" i="6" s="1"/>
  <c r="L28" i="6"/>
  <c r="L30" i="6" s="1"/>
  <c r="H10" i="7" l="1"/>
  <c r="H11" i="7" s="1"/>
  <c r="G1" i="8"/>
  <c r="B2" i="4"/>
  <c r="B3" i="4" s="1"/>
  <c r="B4" i="4" s="1"/>
  <c r="B5" i="4" s="1"/>
  <c r="B6" i="4" s="1"/>
  <c r="B7" i="4" s="1"/>
  <c r="B8" i="4" s="1"/>
  <c r="B9" i="4" s="1"/>
  <c r="B10" i="4" s="1"/>
  <c r="B11" i="4" s="1"/>
  <c r="B12" i="4" s="1"/>
  <c r="B13" i="4" s="1"/>
  <c r="B14" i="4" s="1"/>
  <c r="B15" i="4" s="1"/>
  <c r="B16" i="4" s="1"/>
  <c r="B17" i="4" s="1"/>
  <c r="D11" i="1"/>
  <c r="D12" i="1" s="1"/>
  <c r="D9" i="1"/>
  <c r="C10" i="10"/>
  <c r="H12" i="7" l="1"/>
  <c r="H13" i="7" s="1"/>
  <c r="H1" i="8"/>
  <c r="E9" i="1"/>
  <c r="H14" i="7" l="1"/>
  <c r="H15" i="7" s="1"/>
  <c r="I1" i="8"/>
  <c r="E23" i="1" l="1"/>
  <c r="E32" i="1"/>
  <c r="H16" i="7"/>
  <c r="H17" i="7" s="1"/>
  <c r="J1" i="8" l="1"/>
  <c r="H18" i="7"/>
  <c r="K1" i="8"/>
  <c r="D44" i="1" l="1"/>
  <c r="B44" i="1" s="1"/>
  <c r="D50" i="1" l="1"/>
  <c r="D52" i="1" s="1"/>
  <c r="E5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Fluid Admin</author>
  </authors>
  <commentList>
    <comment ref="B1" authorId="0" shapeId="0" xr:uid="{D44BCF17-24C1-4406-BA34-4FD379560C8C}">
      <text>
        <r>
          <rPr>
            <b/>
            <sz val="12"/>
            <color indexed="81"/>
            <rFont val="Tahoma"/>
            <family val="2"/>
          </rPr>
          <t>Wages during the most recent full quarter prior to the 8 weeks covered period, during which such employee was employed</t>
        </r>
        <r>
          <rPr>
            <sz val="9"/>
            <color indexed="81"/>
            <rFont val="Tahoma"/>
            <family val="2"/>
          </rPr>
          <t xml:space="preserve">
</t>
        </r>
      </text>
    </comment>
  </commentList>
</comments>
</file>

<file path=xl/sharedStrings.xml><?xml version="1.0" encoding="utf-8"?>
<sst xmlns="http://schemas.openxmlformats.org/spreadsheetml/2006/main" count="323" uniqueCount="191">
  <si>
    <t>Months</t>
  </si>
  <si>
    <t>Total Monthly payroll</t>
  </si>
  <si>
    <t>Week 2</t>
  </si>
  <si>
    <t>Week 3</t>
  </si>
  <si>
    <t>Week 4</t>
  </si>
  <si>
    <t>Week 5</t>
  </si>
  <si>
    <t>Week 6</t>
  </si>
  <si>
    <t>Week 7</t>
  </si>
  <si>
    <t>Week 8</t>
  </si>
  <si>
    <t>Vacation, parental, medical, or sick leave</t>
  </si>
  <si>
    <t>Retirement benefits</t>
  </si>
  <si>
    <t>Cash tips / equivalents</t>
  </si>
  <si>
    <t xml:space="preserve">State or local tax assessed </t>
  </si>
  <si>
    <t>Compensation on employees in excess of $100,000 annual salary</t>
  </si>
  <si>
    <t>Compensation for employees who live outside of US</t>
  </si>
  <si>
    <t>Healthcare benefits, including premiums</t>
  </si>
  <si>
    <t>Wages, Commissions, Salary</t>
  </si>
  <si>
    <t>Qualified Sick Leave for which credit is allowed under the relief act</t>
  </si>
  <si>
    <t>Fixed</t>
  </si>
  <si>
    <t>Option A</t>
  </si>
  <si>
    <t>Option B</t>
  </si>
  <si>
    <t>Rent</t>
  </si>
  <si>
    <t>Week 1</t>
  </si>
  <si>
    <t>Totals</t>
  </si>
  <si>
    <t>Date</t>
  </si>
  <si>
    <t>Amount</t>
  </si>
  <si>
    <t>Allowable loan based on payroll calculation:</t>
  </si>
  <si>
    <t>Monthly average payroll:</t>
  </si>
  <si>
    <t>Standard allowable amount:</t>
  </si>
  <si>
    <t>Maximum allowed loan, lesser between Option A and B:</t>
  </si>
  <si>
    <t>Paycheck Protection Program Loan Estimates</t>
  </si>
  <si>
    <t>Reduction in Loan Forgiveness</t>
  </si>
  <si>
    <t>Bee</t>
  </si>
  <si>
    <t>Alex</t>
  </si>
  <si>
    <t>Water</t>
  </si>
  <si>
    <t>Electricity</t>
  </si>
  <si>
    <t>CAM (if not included in rent)</t>
  </si>
  <si>
    <t>Parking (if not included in rent)</t>
  </si>
  <si>
    <t>Internet</t>
  </si>
  <si>
    <t>Telephone</t>
  </si>
  <si>
    <t>Transportation (equipment fuel)</t>
  </si>
  <si>
    <t>Gas</t>
  </si>
  <si>
    <t>1.</t>
  </si>
  <si>
    <t>2.</t>
  </si>
  <si>
    <t>Cash tips or the equivalent</t>
  </si>
  <si>
    <t>State/local taxes or employee compensation</t>
  </si>
  <si>
    <t>Group health care premiums</t>
  </si>
  <si>
    <t>Potentially Forgivable Payroll Costs</t>
  </si>
  <si>
    <t>3.</t>
  </si>
  <si>
    <t>Utilities</t>
  </si>
  <si>
    <t>Interest on Other Debt</t>
  </si>
  <si>
    <t>4.</t>
  </si>
  <si>
    <t>5.</t>
  </si>
  <si>
    <t>6.</t>
  </si>
  <si>
    <t>7.</t>
  </si>
  <si>
    <t>enter cells in yellow</t>
  </si>
  <si>
    <t>Company name</t>
  </si>
  <si>
    <t>Loan funded date</t>
  </si>
  <si>
    <t>Loan funded amount</t>
  </si>
  <si>
    <t>Loan forgiveness application deadline (90 days from loan funded date)</t>
  </si>
  <si>
    <t>Days left to complete loan forgiveness application</t>
  </si>
  <si>
    <t>Loan covered period ends on (8 weeks from loan funded date)</t>
  </si>
  <si>
    <t>Amount Funded</t>
  </si>
  <si>
    <t xml:space="preserve">   Payroll Costs (at least 75% of the loan proceeds must be used for payroll costs, regardless of timing)</t>
  </si>
  <si>
    <t>Payroll Costs - First Eight (8) Weeks After Loan Funding Date (exclude portion of payroll for employees above $100,000, live outside US, and independent contractors)</t>
  </si>
  <si>
    <t>Yes</t>
  </si>
  <si>
    <t>No</t>
  </si>
  <si>
    <t>Wages, commissions, salary, vacation, parental, medical, or sick leave</t>
  </si>
  <si>
    <t>Check Points</t>
  </si>
  <si>
    <t>Should be $0</t>
  </si>
  <si>
    <t>Forgivable Non-Payroll Expenses - First Eight (8) Weeks (no more than 25% of loan proceeds may be used for nonpayroll expenses)</t>
  </si>
  <si>
    <t>Actual</t>
  </si>
  <si>
    <t>Budget</t>
  </si>
  <si>
    <t>Week</t>
  </si>
  <si>
    <t>From/ To date</t>
  </si>
  <si>
    <t>iaudhsgsid h</t>
  </si>
  <si>
    <t>sdfhsdlhk sd</t>
  </si>
  <si>
    <t>ghdsthjdklsfjhklsd</t>
  </si>
  <si>
    <t>Utility SubAccount</t>
  </si>
  <si>
    <t>MAJOR CATEGORY</t>
  </si>
  <si>
    <t>CATEGORY</t>
  </si>
  <si>
    <t>ELIGIBLE FOR FORGIVENESS</t>
  </si>
  <si>
    <t>NOT ELIGIBLE FOR FORGIVENESS</t>
  </si>
  <si>
    <t>PAYROLL COSTS</t>
  </si>
  <si>
    <t>Salaries, wages, commissions, payment of vacation, sick parental, family and medical leave</t>
  </si>
  <si>
    <r>
      <rPr>
        <sz val="8"/>
        <color theme="1"/>
        <rFont val="Webdings"/>
        <family val="1"/>
        <charset val="2"/>
      </rPr>
      <t>=</t>
    </r>
    <r>
      <rPr>
        <sz val="8"/>
        <color theme="1"/>
        <rFont val="Calibri"/>
        <family val="2"/>
        <scheme val="minor"/>
      </rPr>
      <t xml:space="preserve"> </t>
    </r>
    <r>
      <rPr>
        <sz val="11"/>
        <color theme="1"/>
        <rFont val="Calibri"/>
        <family val="2"/>
        <scheme val="minor"/>
      </rPr>
      <t xml:space="preserve"> salary, wages, commissions
</t>
    </r>
    <r>
      <rPr>
        <sz val="8"/>
        <color theme="1"/>
        <rFont val="Webdings"/>
        <family val="1"/>
        <charset val="2"/>
      </rPr>
      <t>=</t>
    </r>
    <r>
      <rPr>
        <sz val="11"/>
        <color theme="1"/>
        <rFont val="Calibri"/>
        <family val="2"/>
        <scheme val="minor"/>
      </rPr>
      <t xml:space="preserve"> payment of vacation, sick, parental/family/medical leave</t>
    </r>
  </si>
  <si>
    <r>
      <rPr>
        <sz val="8"/>
        <color theme="1"/>
        <rFont val="Webdings"/>
        <family val="1"/>
        <charset val="2"/>
      </rPr>
      <t xml:space="preserve">= </t>
    </r>
    <r>
      <rPr>
        <sz val="11"/>
        <color theme="1"/>
        <rFont val="Calibri"/>
        <family val="2"/>
        <scheme val="minor"/>
      </rPr>
      <t xml:space="preserve">compensation paid to employees in excess of $100,000
</t>
    </r>
    <r>
      <rPr>
        <sz val="8"/>
        <color theme="1"/>
        <rFont val="Webdings"/>
        <family val="1"/>
        <charset val="2"/>
      </rPr>
      <t xml:space="preserve">= </t>
    </r>
    <r>
      <rPr>
        <sz val="11"/>
        <color theme="1"/>
        <rFont val="Calibri"/>
        <family val="2"/>
        <scheme val="minor"/>
      </rPr>
      <t xml:space="preserve">compensation paid to employees domiciled outside the U.S.
</t>
    </r>
    <r>
      <rPr>
        <sz val="8"/>
        <color theme="1"/>
        <rFont val="Webdings"/>
        <family val="1"/>
        <charset val="2"/>
      </rPr>
      <t>=</t>
    </r>
    <r>
      <rPr>
        <sz val="11"/>
        <color theme="1"/>
        <rFont val="Webdings"/>
        <family val="1"/>
        <charset val="2"/>
      </rPr>
      <t xml:space="preserve"> </t>
    </r>
    <r>
      <rPr>
        <sz val="11"/>
        <color theme="1"/>
        <rFont val="Calibri"/>
        <family val="2"/>
        <scheme val="minor"/>
      </rPr>
      <t xml:space="preserve">amounts paid to an independent contractor
</t>
    </r>
    <r>
      <rPr>
        <sz val="8"/>
        <color theme="1"/>
        <rFont val="Webdings"/>
        <family val="1"/>
        <charset val="2"/>
      </rPr>
      <t>=</t>
    </r>
    <r>
      <rPr>
        <sz val="11"/>
        <color theme="1"/>
        <rFont val="Webdings"/>
        <family val="1"/>
        <charset val="2"/>
      </rPr>
      <t xml:space="preserve"> </t>
    </r>
    <r>
      <rPr>
        <sz val="11"/>
        <color theme="1"/>
        <rFont val="Calibri"/>
        <family val="2"/>
        <scheme val="minor"/>
      </rPr>
      <t>qualified sick leave wages or family leave wages for which a credit is allowed under sections 7001 or 7003 of the Families First Coronavirus Response Act</t>
    </r>
  </si>
  <si>
    <r>
      <rPr>
        <sz val="8"/>
        <color theme="1"/>
        <rFont val="Webdings"/>
        <family val="1"/>
        <charset val="2"/>
      </rPr>
      <t xml:space="preserve">= </t>
    </r>
    <r>
      <rPr>
        <sz val="11"/>
        <color theme="1"/>
        <rFont val="Calibri"/>
        <family val="2"/>
        <scheme val="minor"/>
      </rPr>
      <t>cash tips or the equivalent</t>
    </r>
  </si>
  <si>
    <t>Taxes on employee compensation</t>
  </si>
  <si>
    <r>
      <rPr>
        <sz val="8"/>
        <color theme="1"/>
        <rFont val="Webdings"/>
        <family val="1"/>
        <charset val="2"/>
      </rPr>
      <t xml:space="preserve">= </t>
    </r>
    <r>
      <rPr>
        <sz val="11"/>
        <color theme="1"/>
        <rFont val="Calibri"/>
        <family val="2"/>
        <scheme val="minor"/>
      </rPr>
      <t>state and local taxes assessed on payroll</t>
    </r>
  </si>
  <si>
    <r>
      <rPr>
        <sz val="8"/>
        <color theme="1"/>
        <rFont val="Webdings"/>
        <family val="1"/>
        <charset val="2"/>
      </rPr>
      <t xml:space="preserve">= </t>
    </r>
    <r>
      <rPr>
        <sz val="11"/>
        <color theme="1"/>
        <rFont val="Calibri"/>
        <family val="2"/>
        <scheme val="minor"/>
      </rPr>
      <t>federal payroll tax, including employer’s share of FICA and Railroad Retirement Act taxes</t>
    </r>
  </si>
  <si>
    <r>
      <rPr>
        <sz val="8"/>
        <color theme="1"/>
        <rFont val="Webdings"/>
        <family val="1"/>
        <charset val="2"/>
      </rPr>
      <t xml:space="preserve">= </t>
    </r>
    <r>
      <rPr>
        <sz val="11"/>
        <color theme="1"/>
        <rFont val="Calibri"/>
        <family val="2"/>
        <scheme val="minor"/>
      </rPr>
      <t>payment of group health coverage premiums</t>
    </r>
  </si>
  <si>
    <r>
      <rPr>
        <sz val="8"/>
        <color theme="1"/>
        <rFont val="Webdings"/>
        <family val="1"/>
        <charset val="2"/>
      </rPr>
      <t xml:space="preserve">= </t>
    </r>
    <r>
      <rPr>
        <sz val="11"/>
        <color theme="1"/>
        <rFont val="Calibri"/>
        <family val="2"/>
        <scheme val="minor"/>
      </rPr>
      <t>payment of retirement contributions</t>
    </r>
  </si>
  <si>
    <t>NON-PAYROLL EXPENSES</t>
  </si>
  <si>
    <t>Mortgage interest</t>
  </si>
  <si>
    <r>
      <rPr>
        <sz val="8"/>
        <color theme="1"/>
        <rFont val="Webdings"/>
        <family val="1"/>
        <charset val="2"/>
      </rPr>
      <t xml:space="preserve">= </t>
    </r>
    <r>
      <rPr>
        <sz val="11"/>
        <color theme="1"/>
        <rFont val="Calibri"/>
        <family val="2"/>
        <scheme val="minor"/>
      </rPr>
      <t xml:space="preserve">Interest on mortgage obligations for properties that were in use before February 15, 2020
</t>
    </r>
    <r>
      <rPr>
        <sz val="8"/>
        <color theme="1"/>
        <rFont val="Webdings"/>
        <family val="1"/>
        <charset val="2"/>
      </rPr>
      <t xml:space="preserve">= </t>
    </r>
    <r>
      <rPr>
        <sz val="11"/>
        <color theme="1"/>
        <rFont val="Calibri"/>
        <family val="2"/>
        <scheme val="minor"/>
      </rPr>
      <t>any prepayment of or payment of principal on a debt obligation</t>
    </r>
  </si>
  <si>
    <t>Interest on other debt</t>
  </si>
  <si>
    <t>PPP Loan Eligible Account (Leave the cell blank if the expense does not fall into one of the four allowable accounts)</t>
  </si>
  <si>
    <t>BUDGET</t>
  </si>
  <si>
    <t>Compare Actual to Budget</t>
  </si>
  <si>
    <t>Mortgage Interest</t>
  </si>
  <si>
    <t>Check - should be $0</t>
  </si>
  <si>
    <t>Total nonpayroll expenses</t>
  </si>
  <si>
    <t>Maximum Amount That May Be Forgiven (subject to reduction)</t>
  </si>
  <si>
    <t>Maximum forgiveness for nonpayroll expense (25% of PPP fund)</t>
  </si>
  <si>
    <t>Estimated Forgiveness Amount</t>
  </si>
  <si>
    <t>Estimated Remaining Loan Amount</t>
  </si>
  <si>
    <t>LESS:  Reduction Based on Number of FTE Cuts</t>
  </si>
  <si>
    <t>LESS:  Reduction Based on Salary and Wages Cuts</t>
  </si>
  <si>
    <t>Covered period - 8 weeks from funded date</t>
  </si>
  <si>
    <t>From 02/15/19 to 06/30/19</t>
  </si>
  <si>
    <t>From 01/01/20 to 02/29/20</t>
  </si>
  <si>
    <t>Average FTEs - covered period - 8 weeks from funded date</t>
  </si>
  <si>
    <t>Average FTEs - base period - 02/15/19 to 06/30/19</t>
  </si>
  <si>
    <t>Average FTEs - base period - 01/01/20 to 02/29/20</t>
  </si>
  <si>
    <t xml:space="preserve">   Loan forgiveness reduced by</t>
  </si>
  <si>
    <t>8.</t>
  </si>
  <si>
    <t>Reduction in Salary/Wages on a Per-Employee Basis</t>
  </si>
  <si>
    <t>Payroll Summary (prior to funded date)</t>
  </si>
  <si>
    <t>Percentage Change</t>
  </si>
  <si>
    <t>Chris</t>
  </si>
  <si>
    <t>FTEE*</t>
  </si>
  <si>
    <t>Payroll Period Pay Date</t>
  </si>
  <si>
    <t>Independent contractor</t>
  </si>
  <si>
    <t>Live outside US</t>
  </si>
  <si>
    <t>Portion of annualized $100,000 or more salary to be excluded</t>
  </si>
  <si>
    <t>FFCRA Paid sick and extended leave</t>
  </si>
  <si>
    <t>Exclusion</t>
  </si>
  <si>
    <t>Eligible forgiveness expense: Wages, commissions, salary, vacation, parental, medical, sick leave, cash tips, or equivalents</t>
  </si>
  <si>
    <t>Employee's Deduction</t>
  </si>
  <si>
    <t>Other deductions</t>
  </si>
  <si>
    <t>Total deduction</t>
  </si>
  <si>
    <t>Payment Date</t>
  </si>
  <si>
    <t>Vendor/ Payee</t>
  </si>
  <si>
    <t>Vision</t>
  </si>
  <si>
    <t>Dental</t>
  </si>
  <si>
    <t>Type of benefit</t>
  </si>
  <si>
    <t>Health benefits</t>
  </si>
  <si>
    <t>BCBS</t>
  </si>
  <si>
    <t>Aetna</t>
  </si>
  <si>
    <t>OP</t>
  </si>
  <si>
    <t>Prior periods compensation rate for Q1.2020 or Q4.2019</t>
  </si>
  <si>
    <t>Annualized prior periods compensation</t>
  </si>
  <si>
    <t>Compensation rate paid during 8 week covered period</t>
  </si>
  <si>
    <t>Annualized compensation rate paid during 8 week covered period</t>
  </si>
  <si>
    <t>Excess of the maximum 25% reduction in wage</t>
  </si>
  <si>
    <t>Payee/ vendor</t>
  </si>
  <si>
    <t>Memo/ description</t>
  </si>
  <si>
    <t>Account system GL account</t>
  </si>
  <si>
    <t>Medical</t>
  </si>
  <si>
    <t>Total expenses:</t>
  </si>
  <si>
    <t>Subtotal allowable expenses:</t>
  </si>
  <si>
    <t>Total gross payroll</t>
  </si>
  <si>
    <t>Healthcare benefits, including premiums medical, dental, &amp; vision</t>
  </si>
  <si>
    <t>Potentially Forgivable Non-Payroll Expenses (this amount should be equal or less than the amount in cell D32)</t>
  </si>
  <si>
    <t>MG Trust</t>
  </si>
  <si>
    <t>401k</t>
  </si>
  <si>
    <t>Total eligible expenses</t>
  </si>
  <si>
    <t>State Unemployment or local tax assessed (Employer's cost only)</t>
  </si>
  <si>
    <t>State or local tax assessed</t>
  </si>
  <si>
    <t>Pay Check Date</t>
  </si>
  <si>
    <r>
      <rPr>
        <sz val="8"/>
        <color theme="1"/>
        <rFont val="Webdings"/>
        <family val="1"/>
        <charset val="2"/>
      </rPr>
      <t xml:space="preserve">= </t>
    </r>
    <r>
      <rPr>
        <sz val="11"/>
        <color theme="1"/>
        <rFont val="Calibri"/>
        <family val="2"/>
        <scheme val="minor"/>
      </rPr>
      <t>rent for properties that were leased before February 15, 2020</t>
    </r>
  </si>
  <si>
    <r>
      <rPr>
        <sz val="8"/>
        <color theme="1"/>
        <rFont val="Webdings"/>
        <family val="1"/>
        <charset val="2"/>
      </rPr>
      <t>=</t>
    </r>
    <r>
      <rPr>
        <sz val="11"/>
        <color theme="1"/>
        <rFont val="Webdings"/>
        <family val="1"/>
        <charset val="2"/>
      </rPr>
      <t xml:space="preserve"> </t>
    </r>
    <r>
      <rPr>
        <sz val="11"/>
        <color theme="1"/>
        <rFont val="Calibri"/>
        <family val="2"/>
        <scheme val="minor"/>
      </rPr>
      <t>utilities for properties that were contracted before February 15, 2020</t>
    </r>
  </si>
  <si>
    <r>
      <rPr>
        <sz val="8"/>
        <color theme="1"/>
        <rFont val="Webdings"/>
        <family val="1"/>
        <charset val="2"/>
      </rPr>
      <t xml:space="preserve">= </t>
    </r>
    <r>
      <rPr>
        <sz val="11"/>
        <color theme="1"/>
        <rFont val="Calibri"/>
        <family val="2"/>
        <scheme val="minor"/>
      </rPr>
      <t xml:space="preserve">interest on other debt obligations incurred before February 15, 2020 </t>
    </r>
    <r>
      <rPr>
        <sz val="11"/>
        <color rgb="FFFF0000"/>
        <rFont val="Calibri"/>
        <family val="2"/>
        <scheme val="minor"/>
      </rPr>
      <t>(Still awaiting confirmation)</t>
    </r>
    <r>
      <rPr>
        <sz val="11"/>
        <color theme="1"/>
        <rFont val="Calibri"/>
        <family val="2"/>
        <scheme val="minor"/>
      </rPr>
      <t xml:space="preserve">
</t>
    </r>
    <r>
      <rPr>
        <sz val="8"/>
        <color theme="1"/>
        <rFont val="Webdings"/>
        <family val="1"/>
        <charset val="2"/>
      </rPr>
      <t>=</t>
    </r>
    <r>
      <rPr>
        <sz val="11"/>
        <color theme="1"/>
        <rFont val="Webdings"/>
        <family val="1"/>
        <charset val="2"/>
      </rPr>
      <t xml:space="preserve"> </t>
    </r>
    <r>
      <rPr>
        <sz val="11"/>
        <color theme="1"/>
        <rFont val="Calibri"/>
        <family val="2"/>
        <scheme val="minor"/>
      </rPr>
      <t xml:space="preserve">refinancing of SBA disaster loans incurred between January 3, 2020 and April 3, 2020
</t>
    </r>
    <r>
      <rPr>
        <sz val="8"/>
        <color theme="1"/>
        <rFont val="Webdings"/>
        <family val="1"/>
        <charset val="2"/>
      </rPr>
      <t>=</t>
    </r>
    <r>
      <rPr>
        <sz val="11"/>
        <color theme="1"/>
        <rFont val="Webdings"/>
        <family val="1"/>
        <charset val="2"/>
      </rPr>
      <t xml:space="preserve"> </t>
    </r>
    <r>
      <rPr>
        <sz val="11"/>
        <color theme="1"/>
        <rFont val="Calibri"/>
        <family val="2"/>
        <scheme val="minor"/>
      </rPr>
      <t xml:space="preserve">any payment of principal on a debt obligation </t>
    </r>
    <r>
      <rPr>
        <sz val="11"/>
        <color rgb="FFFF0000"/>
        <rFont val="Calibri"/>
        <family val="2"/>
        <scheme val="minor"/>
      </rPr>
      <t>(Still awaiting confirmation)</t>
    </r>
  </si>
  <si>
    <r>
      <t xml:space="preserve">Apply for leases, obligations, or contracts signed/ incurred prior to </t>
    </r>
    <r>
      <rPr>
        <sz val="14"/>
        <rFont val="Calibri"/>
        <family val="2"/>
        <scheme val="minor"/>
      </rPr>
      <t>02/15/2020</t>
    </r>
    <r>
      <rPr>
        <sz val="14"/>
        <color theme="1"/>
        <rFont val="Calibri"/>
        <family val="2"/>
        <scheme val="minor"/>
      </rPr>
      <t>. Only count actual payments to vendors</t>
    </r>
  </si>
  <si>
    <r>
      <t xml:space="preserve"> </t>
    </r>
    <r>
      <rPr>
        <i/>
        <sz val="14"/>
        <color theme="1"/>
        <rFont val="Calibri"/>
        <family val="2"/>
        <scheme val="minor"/>
      </rPr>
      <t xml:space="preserve"> Note:   You may be able to avoid such reductions if you can eliminate the shortfall by June 30, 2020</t>
    </r>
  </si>
  <si>
    <t>Salaries, wages, commissions, vacation, sick parental, family/ medical leave, cash tips or the equivalent</t>
  </si>
  <si>
    <t>Employee name (all employees with annualized wages less than $100,000)</t>
  </si>
  <si>
    <t>Exclusion:</t>
  </si>
  <si>
    <t xml:space="preserve">   Employees' share of health benefits:</t>
  </si>
  <si>
    <t xml:space="preserve">   Employees' share of retirement benefits:</t>
  </si>
  <si>
    <t>ON THE CALCULATOR TAB</t>
  </si>
  <si>
    <t>ITEMS IN RED FONT ARE PULLING FROM THE HIGHLIGHTED TABS</t>
  </si>
  <si>
    <t>EACH SECTION IS COLOR CODED TO THE TABS WHERE THE INFO IS INPUT (GOLD, GREEN, BLUE)</t>
  </si>
  <si>
    <t>ALL OTHER NUMBERS ARE CALCULATED</t>
  </si>
  <si>
    <t>IN SECTIONS 2 AND 3, YOU CAN TOGGLE BETWEEN BUDGET/FORECAST AND ACTUALS</t>
  </si>
  <si>
    <t>ON ALL TABS</t>
  </si>
  <si>
    <t>ITEMS HIGHLIGHTED YELLOW NEED TO BE MANUALLY  INPUT</t>
  </si>
  <si>
    <t>INFO NEEDED TO COMPLETE WORKSHEETS FOR 8 WEEK COVERED PERIOD</t>
  </si>
  <si>
    <t>PAYROLL REPORTS</t>
  </si>
  <si>
    <t>MEDICAL, DENTAL, VISION INVOICES/STATEMENTS</t>
  </si>
  <si>
    <t>SUPPORT FOR PAYMENTS MADE TO EMPLOYEE RETIREMENT PLANS</t>
  </si>
  <si>
    <t>INVOICES/STATEMENTS TO SUPPORT ELIGIBLE NON-PAYROLL EXPENSES</t>
  </si>
  <si>
    <t>TIPS FOR USING CALCULATOR</t>
  </si>
  <si>
    <t>PAYCHECK PROTECTION PROGRAM LOAN FORGIVENESS CALCULATOR</t>
  </si>
  <si>
    <t>ABC Company</t>
  </si>
  <si>
    <r>
      <rPr>
        <i/>
        <u/>
        <sz val="14"/>
        <color theme="1"/>
        <rFont val="Calibri"/>
        <family val="2"/>
        <scheme val="minor"/>
      </rPr>
      <t>Disclaimer:</t>
    </r>
    <r>
      <rPr>
        <i/>
        <sz val="14"/>
        <color theme="1"/>
        <rFont val="Calibri"/>
        <family val="2"/>
        <scheme val="minor"/>
      </rPr>
      <t xml:space="preserve"> This spreadsheet is based on guidance from the SBA as of May 1st, and you may need to tweak it for your company’s situation. We’re feeling pretty good about it, but things are continuing to evolve. Feel free to run with this and let us know if you run into any issues with the spreadsheet. In other words: “No lifeguard on duty, swim at your own risk”</t>
    </r>
  </si>
  <si>
    <t>PPP LOAN FORGIVENESS ELIGIBILITY GUIDE</t>
  </si>
  <si>
    <t>Maximum Forgivable Payroll Costs</t>
  </si>
  <si>
    <t>Should be $0 or check to see if you have any expenses/ payroll date that are outside of the 8 weeks cover period</t>
  </si>
  <si>
    <t>ALL FIELDS SHOULD BE POPULATED ON A CASH BASIS - USE PAY DATE, NOT PERIOD END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</si>
</sst>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sz val="11"/>
      <name val="Calibri"/>
      <family val="2"/>
      <scheme val="minor"/>
    </font>
    <font>
      <b/>
      <u/>
      <sz val="11"/>
      <color theme="1"/>
      <name val="Calibri"/>
      <family val="2"/>
      <scheme val="minor"/>
    </font>
    <font>
      <b/>
      <sz val="14"/>
      <color theme="1"/>
      <name val="Calibri"/>
      <family val="2"/>
      <scheme val="minor"/>
    </font>
    <font>
      <sz val="11"/>
      <color rgb="FFFF0000"/>
      <name val="Calibri"/>
      <family val="2"/>
      <scheme val="minor"/>
    </font>
    <font>
      <u/>
      <sz val="11"/>
      <color theme="1"/>
      <name val="Calibri"/>
      <family val="2"/>
      <scheme val="minor"/>
    </font>
    <font>
      <b/>
      <sz val="11"/>
      <name val="Calibri"/>
      <family val="2"/>
      <scheme val="minor"/>
    </font>
    <font>
      <b/>
      <sz val="20"/>
      <color theme="1"/>
      <name val="Calibri"/>
      <family val="2"/>
      <scheme val="minor"/>
    </font>
    <font>
      <i/>
      <sz val="14"/>
      <color theme="1"/>
      <name val="Calibri"/>
      <family val="2"/>
      <scheme val="minor"/>
    </font>
    <font>
      <u/>
      <sz val="11"/>
      <color theme="10"/>
      <name val="Calibri"/>
      <family val="2"/>
      <scheme val="minor"/>
    </font>
    <font>
      <i/>
      <sz val="11"/>
      <color rgb="FFFF0000"/>
      <name val="Calibri"/>
      <family val="2"/>
      <scheme val="minor"/>
    </font>
    <font>
      <b/>
      <sz val="14"/>
      <color theme="0"/>
      <name val="Calibri"/>
      <family val="2"/>
      <scheme val="minor"/>
    </font>
    <font>
      <sz val="8"/>
      <color theme="1"/>
      <name val="Webdings"/>
      <family val="1"/>
      <charset val="2"/>
    </font>
    <font>
      <sz val="8"/>
      <color theme="1"/>
      <name val="Calibri"/>
      <family val="2"/>
      <scheme val="minor"/>
    </font>
    <font>
      <sz val="11"/>
      <color theme="1"/>
      <name val="Webdings"/>
      <family val="1"/>
      <charset val="2"/>
    </font>
    <font>
      <i/>
      <sz val="9"/>
      <color theme="1"/>
      <name val="Calibri"/>
      <family val="2"/>
      <scheme val="minor"/>
    </font>
    <font>
      <sz val="12"/>
      <color theme="1"/>
      <name val="Calibri"/>
      <family val="2"/>
      <scheme val="minor"/>
    </font>
    <font>
      <b/>
      <sz val="12"/>
      <color theme="1"/>
      <name val="Calibri"/>
      <family val="2"/>
      <scheme val="minor"/>
    </font>
    <font>
      <i/>
      <sz val="12"/>
      <color rgb="FFFF0000"/>
      <name val="Calibri"/>
      <family val="2"/>
      <scheme val="minor"/>
    </font>
    <font>
      <sz val="14"/>
      <color theme="1"/>
      <name val="Calibri"/>
      <family val="2"/>
      <scheme val="minor"/>
    </font>
    <font>
      <b/>
      <sz val="20"/>
      <name val="Calibri"/>
      <family val="2"/>
      <scheme val="minor"/>
    </font>
    <font>
      <sz val="20"/>
      <color theme="1"/>
      <name val="Calibri"/>
      <family val="2"/>
      <scheme val="minor"/>
    </font>
    <font>
      <i/>
      <sz val="14"/>
      <color rgb="FFFF0000"/>
      <name val="Calibri"/>
      <family val="2"/>
      <scheme val="minor"/>
    </font>
    <font>
      <u/>
      <sz val="14"/>
      <color theme="1"/>
      <name val="Calibri"/>
      <family val="2"/>
      <scheme val="minor"/>
    </font>
    <font>
      <sz val="14"/>
      <name val="Calibri"/>
      <family val="2"/>
      <scheme val="minor"/>
    </font>
    <font>
      <u/>
      <sz val="14"/>
      <color theme="10"/>
      <name val="Calibri"/>
      <family val="2"/>
      <scheme val="minor"/>
    </font>
    <font>
      <b/>
      <sz val="14"/>
      <color rgb="FFFF0000"/>
      <name val="Calibri"/>
      <family val="2"/>
      <scheme val="minor"/>
    </font>
    <font>
      <sz val="14"/>
      <color rgb="FFFF0000"/>
      <name val="Calibri"/>
      <family val="2"/>
      <scheme val="minor"/>
    </font>
    <font>
      <i/>
      <sz val="14"/>
      <name val="Calibri"/>
      <family val="2"/>
      <scheme val="minor"/>
    </font>
    <font>
      <b/>
      <sz val="16"/>
      <color theme="1"/>
      <name val="Calibri"/>
      <family val="2"/>
      <scheme val="minor"/>
    </font>
    <font>
      <i/>
      <sz val="12"/>
      <color theme="1"/>
      <name val="Calibri"/>
      <family val="2"/>
      <scheme val="minor"/>
    </font>
    <font>
      <sz val="9"/>
      <color indexed="81"/>
      <name val="Tahoma"/>
      <family val="2"/>
    </font>
    <font>
      <b/>
      <sz val="12"/>
      <color indexed="81"/>
      <name val="Tahoma"/>
      <family val="2"/>
    </font>
    <font>
      <b/>
      <sz val="14"/>
      <name val="Calibri"/>
      <family val="2"/>
      <scheme val="minor"/>
    </font>
    <font>
      <b/>
      <sz val="18"/>
      <color theme="1"/>
      <name val="Calibri"/>
      <family val="2"/>
      <scheme val="minor"/>
    </font>
    <font>
      <sz val="16"/>
      <color theme="1"/>
      <name val="Calibri"/>
      <family val="2"/>
      <scheme val="minor"/>
    </font>
    <font>
      <u/>
      <sz val="20"/>
      <color theme="1"/>
      <name val="Calibri"/>
      <family val="2"/>
      <scheme val="minor"/>
    </font>
    <font>
      <i/>
      <u/>
      <sz val="14"/>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rgb="FFFFFF99"/>
        <bgColor indexed="64"/>
      </patternFill>
    </fill>
    <fill>
      <patternFill patternType="solid">
        <fgColor theme="8"/>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tint="0.59999389629810485"/>
        <bgColor indexed="64"/>
      </patternFill>
    </fill>
  </fills>
  <borders count="51">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thin">
        <color indexed="64"/>
      </right>
      <top/>
      <bottom/>
      <diagonal/>
    </border>
  </borders>
  <cellStyleXfs count="6">
    <xf numFmtId="0" fontId="0" fillId="0" borderId="0"/>
    <xf numFmtId="44" fontId="1" fillId="0" borderId="0" applyFont="0" applyFill="0" applyBorder="0" applyAlignment="0" applyProtection="0"/>
    <xf numFmtId="0" fontId="3"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290">
    <xf numFmtId="0" fontId="0" fillId="0" borderId="0" xfId="0"/>
    <xf numFmtId="0" fontId="2" fillId="0" borderId="0" xfId="0" applyFont="1"/>
    <xf numFmtId="0" fontId="0" fillId="0" borderId="0" xfId="0" applyFill="1"/>
    <xf numFmtId="0" fontId="2" fillId="0" borderId="0" xfId="0" applyFont="1" applyAlignment="1">
      <alignment horizontal="center"/>
    </xf>
    <xf numFmtId="0" fontId="6" fillId="0" borderId="0" xfId="0" applyFont="1" applyBorder="1" applyAlignment="1"/>
    <xf numFmtId="0" fontId="8" fillId="0" borderId="0" xfId="0" applyFont="1"/>
    <xf numFmtId="0" fontId="0" fillId="0" borderId="0" xfId="0" applyFont="1" applyAlignment="1">
      <alignment horizontal="center"/>
    </xf>
    <xf numFmtId="14" fontId="0" fillId="0" borderId="13" xfId="0" applyNumberFormat="1" applyBorder="1" applyAlignment="1">
      <alignment horizontal="center"/>
    </xf>
    <xf numFmtId="14" fontId="0" fillId="0" borderId="15" xfId="0" applyNumberFormat="1" applyBorder="1" applyAlignment="1">
      <alignment horizontal="center"/>
    </xf>
    <xf numFmtId="165" fontId="0" fillId="5" borderId="14" xfId="3" applyNumberFormat="1" applyFont="1" applyFill="1" applyBorder="1" applyAlignment="1">
      <alignment horizontal="center"/>
    </xf>
    <xf numFmtId="165" fontId="0" fillId="5" borderId="16" xfId="3" applyNumberFormat="1" applyFont="1" applyFill="1" applyBorder="1" applyAlignment="1">
      <alignment horizontal="center"/>
    </xf>
    <xf numFmtId="0" fontId="0" fillId="0" borderId="0" xfId="0" applyFont="1"/>
    <xf numFmtId="0" fontId="0" fillId="0" borderId="11" xfId="0" applyFont="1" applyBorder="1" applyAlignment="1">
      <alignment horizontal="center" vertical="top"/>
    </xf>
    <xf numFmtId="0" fontId="0" fillId="0" borderId="0" xfId="0" applyFill="1" applyBorder="1"/>
    <xf numFmtId="44" fontId="0" fillId="0" borderId="4" xfId="0" applyNumberFormat="1" applyFont="1" applyFill="1" applyBorder="1"/>
    <xf numFmtId="0" fontId="0" fillId="0" borderId="0" xfId="0" applyFont="1" applyFill="1" applyBorder="1" applyAlignment="1">
      <alignment vertical="center"/>
    </xf>
    <xf numFmtId="0" fontId="0" fillId="5" borderId="4" xfId="0" applyFill="1" applyBorder="1"/>
    <xf numFmtId="44" fontId="0" fillId="5" borderId="4" xfId="1" applyFont="1" applyFill="1" applyBorder="1"/>
    <xf numFmtId="0" fontId="0" fillId="5" borderId="10" xfId="0" applyFill="1" applyBorder="1"/>
    <xf numFmtId="14" fontId="0" fillId="0" borderId="0" xfId="0" applyNumberFormat="1" applyFill="1" applyBorder="1"/>
    <xf numFmtId="44" fontId="0" fillId="0" borderId="0" xfId="1" applyFont="1" applyFill="1" applyBorder="1"/>
    <xf numFmtId="43" fontId="13" fillId="0" borderId="0" xfId="3" applyFont="1" applyAlignment="1">
      <alignment horizontal="center"/>
    </xf>
    <xf numFmtId="0" fontId="0" fillId="0" borderId="0" xfId="0" quotePrefix="1" applyFont="1" applyBorder="1" applyAlignment="1">
      <alignment vertical="center"/>
    </xf>
    <xf numFmtId="0" fontId="11" fillId="5" borderId="0" xfId="0" applyFont="1" applyFill="1" applyAlignment="1">
      <alignment horizontal="left"/>
    </xf>
    <xf numFmtId="0" fontId="13" fillId="0" borderId="0" xfId="0" applyFont="1" applyAlignment="1">
      <alignment horizontal="left"/>
    </xf>
    <xf numFmtId="0" fontId="0" fillId="5" borderId="4" xfId="1" applyNumberFormat="1" applyFont="1" applyFill="1" applyBorder="1"/>
    <xf numFmtId="0" fontId="0" fillId="0" borderId="0" xfId="1" applyNumberFormat="1" applyFont="1" applyFill="1" applyBorder="1"/>
    <xf numFmtId="0" fontId="0" fillId="5" borderId="4" xfId="1" applyNumberFormat="1" applyFont="1" applyFill="1" applyBorder="1" applyAlignment="1">
      <alignment horizontal="center"/>
    </xf>
    <xf numFmtId="0" fontId="0" fillId="0" borderId="0" xfId="1" applyNumberFormat="1" applyFont="1" applyFill="1" applyBorder="1" applyAlignment="1">
      <alignment horizontal="center"/>
    </xf>
    <xf numFmtId="0" fontId="14" fillId="6" borderId="2"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0" fillId="7" borderId="39" xfId="0" quotePrefix="1" applyFill="1" applyBorder="1" applyAlignment="1">
      <alignment horizontal="left" vertical="center" wrapText="1" indent="1"/>
    </xf>
    <xf numFmtId="0" fontId="0" fillId="0" borderId="19" xfId="0" quotePrefix="1" applyBorder="1" applyAlignment="1">
      <alignment horizontal="left" vertical="center" wrapText="1" indent="1"/>
    </xf>
    <xf numFmtId="0" fontId="0" fillId="0" borderId="21" xfId="0" quotePrefix="1" applyBorder="1" applyAlignment="1">
      <alignment horizontal="left" vertical="center" wrapText="1" indent="1"/>
    </xf>
    <xf numFmtId="0" fontId="0" fillId="7" borderId="40" xfId="0" quotePrefix="1" applyFill="1" applyBorder="1" applyAlignment="1">
      <alignment horizontal="left" vertical="center" wrapText="1" indent="1"/>
    </xf>
    <xf numFmtId="0" fontId="0" fillId="0" borderId="41" xfId="0" quotePrefix="1" applyBorder="1" applyAlignment="1">
      <alignment horizontal="left" vertical="center" wrapText="1" indent="1"/>
    </xf>
    <xf numFmtId="0" fontId="0" fillId="0" borderId="42" xfId="0" applyBorder="1" applyAlignment="1">
      <alignment horizontal="left" vertical="center" wrapText="1" indent="1"/>
    </xf>
    <xf numFmtId="0" fontId="0" fillId="0" borderId="42" xfId="0" quotePrefix="1" applyBorder="1" applyAlignment="1">
      <alignment horizontal="left" vertical="center" wrapText="1" indent="1"/>
    </xf>
    <xf numFmtId="0" fontId="0" fillId="7" borderId="40" xfId="0" applyFill="1" applyBorder="1" applyAlignment="1">
      <alignment horizontal="left" vertical="center" wrapText="1" indent="1"/>
    </xf>
    <xf numFmtId="0" fontId="0" fillId="7" borderId="43" xfId="0" applyFill="1" applyBorder="1" applyAlignment="1">
      <alignment horizontal="left" vertical="center" wrapText="1" indent="1"/>
    </xf>
    <xf numFmtId="0" fontId="0" fillId="0" borderId="44" xfId="0" quotePrefix="1" applyBorder="1" applyAlignment="1">
      <alignment horizontal="left" vertical="center" wrapText="1" indent="1"/>
    </xf>
    <xf numFmtId="0" fontId="0" fillId="0" borderId="45" xfId="0" applyBorder="1" applyAlignment="1">
      <alignment horizontal="left" vertical="center" wrapText="1" indent="1"/>
    </xf>
    <xf numFmtId="0" fontId="0" fillId="0" borderId="0" xfId="0" applyFont="1" applyBorder="1" applyAlignment="1">
      <alignment horizontal="center" vertical="top"/>
    </xf>
    <xf numFmtId="44" fontId="0" fillId="0" borderId="0" xfId="1" applyFont="1" applyBorder="1" applyAlignment="1">
      <alignment horizontal="center"/>
    </xf>
    <xf numFmtId="0" fontId="2"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right" vertical="top"/>
    </xf>
    <xf numFmtId="44" fontId="1" fillId="0" borderId="11" xfId="1" applyFont="1" applyBorder="1" applyAlignment="1"/>
    <xf numFmtId="0" fontId="0" fillId="0" borderId="0" xfId="0" applyFont="1" applyFill="1" applyAlignment="1">
      <alignment horizontal="right" vertical="top"/>
    </xf>
    <xf numFmtId="14" fontId="13" fillId="0" borderId="0" xfId="0" applyNumberFormat="1" applyFont="1" applyFill="1" applyBorder="1"/>
    <xf numFmtId="0" fontId="13" fillId="0" borderId="0" xfId="0" applyFont="1" applyFill="1" applyBorder="1"/>
    <xf numFmtId="0" fontId="13" fillId="0" borderId="0" xfId="1" applyNumberFormat="1" applyFont="1" applyFill="1" applyBorder="1" applyAlignment="1">
      <alignment horizontal="center"/>
    </xf>
    <xf numFmtId="44" fontId="13" fillId="0" borderId="0" xfId="1" applyFont="1" applyFill="1" applyBorder="1"/>
    <xf numFmtId="0" fontId="13" fillId="0" borderId="0" xfId="1" applyNumberFormat="1" applyFont="1" applyFill="1" applyBorder="1"/>
    <xf numFmtId="0" fontId="13" fillId="0" borderId="0" xfId="0" applyFont="1"/>
    <xf numFmtId="44" fontId="1" fillId="0" borderId="46" xfId="1" applyFont="1" applyFill="1" applyBorder="1" applyAlignment="1"/>
    <xf numFmtId="44" fontId="1" fillId="0" borderId="47" xfId="1" applyFont="1" applyFill="1" applyBorder="1" applyAlignment="1"/>
    <xf numFmtId="44" fontId="1" fillId="0" borderId="28" xfId="1" applyFont="1" applyFill="1" applyBorder="1" applyAlignment="1"/>
    <xf numFmtId="44" fontId="1" fillId="0" borderId="48" xfId="1" applyFont="1" applyFill="1" applyBorder="1" applyAlignment="1"/>
    <xf numFmtId="44" fontId="1" fillId="0" borderId="6" xfId="1" applyFont="1" applyFill="1" applyBorder="1" applyAlignment="1"/>
    <xf numFmtId="44" fontId="1" fillId="0" borderId="7" xfId="1" applyFont="1" applyFill="1" applyBorder="1" applyAlignment="1"/>
    <xf numFmtId="44" fontId="13" fillId="0" borderId="0" xfId="0" applyNumberFormat="1" applyFont="1" applyFill="1" applyBorder="1"/>
    <xf numFmtId="0" fontId="7" fillId="0" borderId="0" xfId="0" applyFont="1" applyAlignment="1">
      <alignment horizontal="left" vertical="top"/>
    </xf>
    <xf numFmtId="44" fontId="7" fillId="0" borderId="28" xfId="1" applyFont="1" applyFill="1" applyBorder="1" applyAlignment="1"/>
    <xf numFmtId="44" fontId="7" fillId="0" borderId="48" xfId="1" applyFont="1" applyFill="1" applyBorder="1" applyAlignment="1"/>
    <xf numFmtId="14" fontId="0" fillId="0" borderId="30" xfId="0" applyNumberFormat="1" applyFill="1" applyBorder="1"/>
    <xf numFmtId="14" fontId="0" fillId="0" borderId="34" xfId="0" applyNumberFormat="1" applyFill="1" applyBorder="1"/>
    <xf numFmtId="14" fontId="0" fillId="0" borderId="36" xfId="0" applyNumberFormat="1" applyFill="1" applyBorder="1"/>
    <xf numFmtId="0" fontId="2" fillId="0" borderId="28" xfId="0" applyNumberFormat="1" applyFont="1" applyFill="1" applyBorder="1" applyAlignment="1">
      <alignment horizontal="left" vertical="top" wrapText="1"/>
    </xf>
    <xf numFmtId="0" fontId="0" fillId="0" borderId="0" xfId="1" applyNumberFormat="1" applyFont="1" applyFill="1" applyBorder="1" applyAlignment="1">
      <alignment horizontal="center" vertical="center"/>
    </xf>
    <xf numFmtId="14" fontId="0" fillId="0" borderId="13" xfId="0" applyNumberFormat="1" applyFill="1" applyBorder="1" applyAlignment="1">
      <alignment horizontal="center"/>
    </xf>
    <xf numFmtId="14" fontId="0" fillId="0" borderId="15" xfId="0" applyNumberFormat="1" applyFill="1" applyBorder="1" applyAlignment="1">
      <alignment horizontal="center"/>
    </xf>
    <xf numFmtId="14" fontId="2" fillId="0" borderId="4" xfId="0" applyNumberFormat="1" applyFont="1" applyBorder="1" applyAlignment="1">
      <alignment horizontal="center"/>
    </xf>
    <xf numFmtId="0" fontId="2" fillId="0" borderId="4" xfId="0" applyFont="1" applyFill="1" applyBorder="1" applyAlignment="1">
      <alignment horizontal="center"/>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2" fillId="0" borderId="0" xfId="0" applyNumberFormat="1" applyFont="1" applyFill="1" applyBorder="1" applyAlignment="1">
      <alignment horizontal="left" vertical="top" wrapText="1"/>
    </xf>
    <xf numFmtId="14" fontId="2" fillId="0" borderId="37" xfId="0" applyNumberFormat="1" applyFont="1" applyFill="1" applyBorder="1" applyAlignment="1">
      <alignment horizontal="left" vertical="top" wrapText="1"/>
    </xf>
    <xf numFmtId="0" fontId="11" fillId="5" borderId="0" xfId="0" applyFont="1" applyFill="1" applyBorder="1" applyAlignment="1">
      <alignment horizontal="left"/>
    </xf>
    <xf numFmtId="0" fontId="2" fillId="0" borderId="0" xfId="0" applyFont="1" applyFill="1" applyBorder="1"/>
    <xf numFmtId="44" fontId="0" fillId="0" borderId="5" xfId="1" applyFont="1" applyFill="1" applyBorder="1" applyAlignment="1">
      <alignment horizontal="center"/>
    </xf>
    <xf numFmtId="44" fontId="7" fillId="0" borderId="5" xfId="1" applyFont="1" applyFill="1" applyBorder="1" applyAlignment="1">
      <alignment horizontal="center"/>
    </xf>
    <xf numFmtId="44" fontId="0" fillId="0" borderId="5" xfId="1" applyFont="1" applyFill="1" applyBorder="1"/>
    <xf numFmtId="14" fontId="0" fillId="0" borderId="12" xfId="0" applyNumberFormat="1" applyFill="1" applyBorder="1"/>
    <xf numFmtId="44" fontId="0" fillId="0" borderId="0" xfId="1" applyFont="1" applyFill="1" applyBorder="1" applyAlignment="1">
      <alignment horizontal="center"/>
    </xf>
    <xf numFmtId="44" fontId="7" fillId="0" borderId="0" xfId="1" applyFont="1" applyFill="1" applyBorder="1" applyAlignment="1">
      <alignment horizontal="center"/>
    </xf>
    <xf numFmtId="14" fontId="0" fillId="0" borderId="14" xfId="0" applyNumberFormat="1" applyFill="1" applyBorder="1"/>
    <xf numFmtId="0" fontId="0" fillId="0" borderId="3" xfId="0" applyFill="1" applyBorder="1"/>
    <xf numFmtId="44" fontId="0" fillId="0" borderId="3" xfId="1" applyFont="1" applyFill="1" applyBorder="1" applyAlignment="1">
      <alignment horizontal="center"/>
    </xf>
    <xf numFmtId="44" fontId="7" fillId="0" borderId="3" xfId="1" applyFont="1" applyFill="1" applyBorder="1" applyAlignment="1">
      <alignment horizontal="center"/>
    </xf>
    <xf numFmtId="44" fontId="0" fillId="0" borderId="3" xfId="1" applyFont="1" applyFill="1" applyBorder="1"/>
    <xf numFmtId="14" fontId="0" fillId="0" borderId="16" xfId="0" applyNumberFormat="1" applyFill="1" applyBorder="1"/>
    <xf numFmtId="0" fontId="0" fillId="0" borderId="23" xfId="0" applyFill="1" applyBorder="1"/>
    <xf numFmtId="0" fontId="0" fillId="0" borderId="24" xfId="0" applyFill="1" applyBorder="1"/>
    <xf numFmtId="0" fontId="0" fillId="0" borderId="25" xfId="0" applyFill="1" applyBorder="1"/>
    <xf numFmtId="0" fontId="8" fillId="0" borderId="13" xfId="0" applyFont="1" applyFill="1" applyBorder="1"/>
    <xf numFmtId="0" fontId="0" fillId="0" borderId="14" xfId="0" applyFill="1" applyBorder="1"/>
    <xf numFmtId="0" fontId="0" fillId="0" borderId="13" xfId="0" applyFont="1" applyFill="1" applyBorder="1" applyAlignment="1">
      <alignment horizontal="left" vertical="top"/>
    </xf>
    <xf numFmtId="0" fontId="0" fillId="0" borderId="0" xfId="0" applyFont="1" applyFill="1" applyBorder="1"/>
    <xf numFmtId="0" fontId="0" fillId="0" borderId="13" xfId="0" applyFont="1" applyFill="1" applyBorder="1"/>
    <xf numFmtId="0" fontId="5" fillId="0" borderId="0" xfId="0" applyFont="1" applyFill="1" applyBorder="1"/>
    <xf numFmtId="0" fontId="0" fillId="0" borderId="16" xfId="0" applyFill="1" applyBorder="1"/>
    <xf numFmtId="166" fontId="9" fillId="0" borderId="0" xfId="1" applyNumberFormat="1" applyFont="1" applyFill="1" applyBorder="1" applyAlignment="1">
      <alignment horizontal="center" vertical="center"/>
    </xf>
    <xf numFmtId="44" fontId="0" fillId="0" borderId="0" xfId="1" applyFont="1" applyFill="1"/>
    <xf numFmtId="44" fontId="0" fillId="5" borderId="10" xfId="1" applyFont="1" applyFill="1" applyBorder="1"/>
    <xf numFmtId="44" fontId="0" fillId="0" borderId="4" xfId="1" applyFont="1" applyFill="1" applyBorder="1"/>
    <xf numFmtId="14" fontId="2" fillId="0" borderId="4" xfId="0" applyNumberFormat="1" applyFont="1" applyFill="1" applyBorder="1" applyAlignment="1">
      <alignment horizontal="left" vertical="top" wrapText="1"/>
    </xf>
    <xf numFmtId="44" fontId="2" fillId="0" borderId="4" xfId="1" applyFont="1" applyFill="1" applyBorder="1" applyAlignment="1">
      <alignment horizontal="left" vertical="top" wrapText="1"/>
    </xf>
    <xf numFmtId="44" fontId="4" fillId="5" borderId="4" xfId="1" applyFont="1" applyFill="1" applyBorder="1"/>
    <xf numFmtId="44" fontId="4" fillId="0" borderId="0" xfId="1" applyFont="1" applyFill="1" applyBorder="1"/>
    <xf numFmtId="44" fontId="0" fillId="0" borderId="10" xfId="1" applyFont="1" applyBorder="1"/>
    <xf numFmtId="44" fontId="4" fillId="0" borderId="0" xfId="1" applyFont="1" applyFill="1"/>
    <xf numFmtId="9" fontId="0" fillId="0" borderId="0" xfId="4" applyFont="1" applyFill="1"/>
    <xf numFmtId="9" fontId="0" fillId="0" borderId="4" xfId="4" applyFont="1" applyBorder="1"/>
    <xf numFmtId="0" fontId="0" fillId="5" borderId="10" xfId="1" applyNumberFormat="1" applyFont="1" applyFill="1" applyBorder="1"/>
    <xf numFmtId="0" fontId="4" fillId="5" borderId="4" xfId="1" applyNumberFormat="1" applyFont="1" applyFill="1" applyBorder="1"/>
    <xf numFmtId="0" fontId="4" fillId="0" borderId="0" xfId="1" applyNumberFormat="1" applyFont="1" applyFill="1" applyBorder="1"/>
    <xf numFmtId="14" fontId="0" fillId="5" borderId="4" xfId="0" applyNumberFormat="1" applyFill="1" applyBorder="1" applyAlignment="1">
      <alignment horizontal="left"/>
    </xf>
    <xf numFmtId="14" fontId="0" fillId="5" borderId="20" xfId="0" applyNumberFormat="1" applyFill="1" applyBorder="1" applyAlignment="1">
      <alignment horizontal="left"/>
    </xf>
    <xf numFmtId="14" fontId="0" fillId="0" borderId="0" xfId="0" applyNumberFormat="1" applyFill="1" applyBorder="1" applyAlignment="1">
      <alignment horizontal="left"/>
    </xf>
    <xf numFmtId="0" fontId="5" fillId="0" borderId="0" xfId="0" applyFont="1" applyFill="1" applyBorder="1" applyAlignment="1">
      <alignment horizontal="left" vertical="center" wrapText="1"/>
    </xf>
    <xf numFmtId="44" fontId="9" fillId="9" borderId="20" xfId="1" applyFont="1" applyFill="1" applyBorder="1" applyAlignment="1">
      <alignment horizontal="left" vertical="top" wrapText="1"/>
    </xf>
    <xf numFmtId="0" fontId="2" fillId="10" borderId="20" xfId="0" applyFont="1" applyFill="1" applyBorder="1" applyAlignment="1">
      <alignment horizontal="left" vertical="top" wrapText="1"/>
    </xf>
    <xf numFmtId="0" fontId="11" fillId="5" borderId="0" xfId="0" applyFont="1" applyFill="1" applyAlignment="1">
      <alignment horizontal="left" vertical="top"/>
    </xf>
    <xf numFmtId="14" fontId="0" fillId="0" borderId="0" xfId="0" applyNumberFormat="1" applyFill="1" applyBorder="1" applyAlignment="1">
      <alignment horizontal="left" vertical="top"/>
    </xf>
    <xf numFmtId="44" fontId="0" fillId="0" borderId="0" xfId="1" applyFont="1" applyFill="1" applyBorder="1" applyAlignment="1">
      <alignment vertical="top"/>
    </xf>
    <xf numFmtId="0" fontId="5" fillId="0" borderId="0" xfId="0" applyFont="1" applyFill="1" applyBorder="1" applyAlignment="1">
      <alignment horizontal="left" vertical="top" wrapText="1"/>
    </xf>
    <xf numFmtId="44" fontId="2" fillId="0" borderId="0" xfId="1" applyFont="1" applyFill="1" applyBorder="1" applyAlignment="1">
      <alignment horizontal="left" vertical="top" wrapText="1"/>
    </xf>
    <xf numFmtId="0" fontId="0" fillId="0" borderId="0" xfId="0" applyFill="1" applyBorder="1" applyAlignment="1">
      <alignment vertical="top"/>
    </xf>
    <xf numFmtId="0" fontId="0" fillId="0" borderId="0" xfId="0" applyAlignment="1">
      <alignment vertical="top"/>
    </xf>
    <xf numFmtId="43" fontId="21" fillId="0" borderId="0" xfId="3" applyFont="1" applyAlignment="1">
      <alignment horizontal="center"/>
    </xf>
    <xf numFmtId="0" fontId="21" fillId="0" borderId="0" xfId="0" applyFont="1" applyAlignment="1">
      <alignment horizontal="left"/>
    </xf>
    <xf numFmtId="0" fontId="19" fillId="0" borderId="0" xfId="0" applyFont="1"/>
    <xf numFmtId="0" fontId="19" fillId="0" borderId="0" xfId="0" applyFont="1" applyFill="1" applyAlignment="1">
      <alignment vertical="center"/>
    </xf>
    <xf numFmtId="166" fontId="19" fillId="0" borderId="0" xfId="1" applyNumberFormat="1" applyFont="1" applyFill="1" applyAlignment="1">
      <alignment horizontal="center" vertical="center"/>
    </xf>
    <xf numFmtId="0" fontId="19" fillId="0" borderId="4" xfId="0" applyFont="1" applyFill="1" applyBorder="1" applyAlignment="1">
      <alignment vertical="center"/>
    </xf>
    <xf numFmtId="0" fontId="20" fillId="0" borderId="0" xfId="0" applyFont="1" applyAlignment="1">
      <alignment vertical="center"/>
    </xf>
    <xf numFmtId="0" fontId="20" fillId="0" borderId="4" xfId="0" quotePrefix="1" applyFont="1" applyBorder="1" applyAlignment="1">
      <alignment horizontal="center" vertical="center"/>
    </xf>
    <xf numFmtId="0" fontId="20" fillId="0" borderId="0" xfId="0" applyFont="1" applyAlignment="1">
      <alignment horizontal="center" vertical="center"/>
    </xf>
    <xf numFmtId="166" fontId="22" fillId="0" borderId="0" xfId="1" applyNumberFormat="1" applyFont="1" applyFill="1" applyAlignment="1">
      <alignment horizontal="center" vertical="center"/>
    </xf>
    <xf numFmtId="43" fontId="25" fillId="0" borderId="0" xfId="3" applyFont="1" applyAlignment="1">
      <alignment horizontal="center"/>
    </xf>
    <xf numFmtId="0" fontId="25" fillId="0" borderId="0" xfId="0" applyFont="1" applyAlignment="1">
      <alignment horizontal="left"/>
    </xf>
    <xf numFmtId="0" fontId="22" fillId="0" borderId="0" xfId="0" applyFont="1" applyAlignment="1"/>
    <xf numFmtId="0" fontId="26" fillId="0" borderId="0" xfId="0" applyFont="1"/>
    <xf numFmtId="0" fontId="22" fillId="0" borderId="0" xfId="0" applyFont="1" applyAlignment="1">
      <alignment horizontal="center"/>
    </xf>
    <xf numFmtId="0" fontId="6" fillId="0" borderId="0" xfId="0" applyFont="1" applyAlignment="1">
      <alignment horizontal="center"/>
    </xf>
    <xf numFmtId="0" fontId="26" fillId="0" borderId="0" xfId="0" applyFont="1" applyAlignment="1">
      <alignment horizontal="center"/>
    </xf>
    <xf numFmtId="0" fontId="22" fillId="0" borderId="0" xfId="0" applyFont="1"/>
    <xf numFmtId="0" fontId="22" fillId="0" borderId="8" xfId="0" applyFont="1" applyBorder="1"/>
    <xf numFmtId="0" fontId="22" fillId="0" borderId="9" xfId="0" applyFont="1" applyBorder="1" applyAlignment="1">
      <alignment horizontal="center"/>
    </xf>
    <xf numFmtId="0" fontId="6" fillId="0" borderId="9" xfId="0" applyFont="1" applyBorder="1" applyAlignment="1">
      <alignment horizontal="center"/>
    </xf>
    <xf numFmtId="0" fontId="22" fillId="5" borderId="4" xfId="0" applyFont="1" applyFill="1" applyBorder="1" applyAlignment="1">
      <alignment horizontal="center"/>
    </xf>
    <xf numFmtId="14" fontId="27" fillId="5" borderId="4" xfId="0" applyNumberFormat="1" applyFont="1" applyFill="1" applyBorder="1" applyAlignment="1">
      <alignment horizontal="center"/>
    </xf>
    <xf numFmtId="0" fontId="27" fillId="0" borderId="0" xfId="0" applyFont="1" applyAlignment="1">
      <alignment horizontal="center"/>
    </xf>
    <xf numFmtId="44" fontId="27" fillId="5" borderId="4" xfId="1" applyFont="1" applyFill="1" applyBorder="1" applyAlignment="1">
      <alignment horizontal="center"/>
    </xf>
    <xf numFmtId="14" fontId="27" fillId="0" borderId="4" xfId="0" applyNumberFormat="1" applyFont="1" applyBorder="1" applyAlignment="1">
      <alignment horizontal="center"/>
    </xf>
    <xf numFmtId="0" fontId="22" fillId="0" borderId="6" xfId="0" applyFont="1" applyBorder="1"/>
    <xf numFmtId="0" fontId="22" fillId="0" borderId="1" xfId="0" applyFont="1" applyBorder="1" applyAlignment="1">
      <alignment horizontal="center"/>
    </xf>
    <xf numFmtId="0" fontId="6" fillId="0" borderId="1" xfId="0" applyFont="1" applyBorder="1" applyAlignment="1">
      <alignment horizontal="center"/>
    </xf>
    <xf numFmtId="0" fontId="27" fillId="0" borderId="20" xfId="3" applyNumberFormat="1" applyFont="1" applyBorder="1" applyAlignment="1">
      <alignment horizontal="center"/>
    </xf>
    <xf numFmtId="0" fontId="26" fillId="0" borderId="3" xfId="0" applyFont="1" applyBorder="1"/>
    <xf numFmtId="0" fontId="22" fillId="0" borderId="3" xfId="0" applyFont="1" applyBorder="1" applyAlignment="1">
      <alignment horizontal="center"/>
    </xf>
    <xf numFmtId="0" fontId="6" fillId="0" borderId="3" xfId="3" applyNumberFormat="1" applyFont="1" applyBorder="1" applyAlignment="1">
      <alignment horizontal="center"/>
    </xf>
    <xf numFmtId="0" fontId="6" fillId="0" borderId="3" xfId="0" applyFont="1" applyBorder="1" applyAlignment="1">
      <alignment horizontal="center"/>
    </xf>
    <xf numFmtId="43" fontId="25" fillId="0" borderId="3" xfId="3" applyFont="1" applyBorder="1" applyAlignment="1">
      <alignment horizontal="center"/>
    </xf>
    <xf numFmtId="0" fontId="25" fillId="0" borderId="3" xfId="0" applyFont="1" applyBorder="1" applyAlignment="1">
      <alignment horizontal="left"/>
    </xf>
    <xf numFmtId="0" fontId="6" fillId="0" borderId="4" xfId="0" quotePrefix="1" applyFont="1" applyBorder="1" applyAlignment="1">
      <alignment horizontal="center" vertical="center"/>
    </xf>
    <xf numFmtId="0" fontId="6" fillId="0" borderId="0" xfId="0" applyFont="1" applyAlignment="1">
      <alignment horizontal="center" vertical="center"/>
    </xf>
    <xf numFmtId="0" fontId="22" fillId="0" borderId="0" xfId="0" applyFont="1" applyFill="1" applyAlignment="1">
      <alignment vertical="center"/>
    </xf>
    <xf numFmtId="0" fontId="6" fillId="8" borderId="4" xfId="0" quotePrefix="1" applyFont="1" applyFill="1" applyBorder="1" applyAlignment="1">
      <alignment horizontal="center" vertical="center"/>
    </xf>
    <xf numFmtId="0" fontId="6" fillId="8" borderId="0" xfId="0" applyFont="1" applyFill="1" applyAlignment="1">
      <alignment horizontal="center" vertical="center"/>
    </xf>
    <xf numFmtId="0" fontId="22" fillId="0" borderId="8" xfId="0" quotePrefix="1" applyFont="1" applyFill="1" applyBorder="1" applyAlignment="1">
      <alignment vertical="center"/>
    </xf>
    <xf numFmtId="0" fontId="22" fillId="0" borderId="9" xfId="0" applyFont="1" applyFill="1" applyBorder="1" applyAlignment="1">
      <alignment vertical="center"/>
    </xf>
    <xf numFmtId="0" fontId="29" fillId="0" borderId="4" xfId="0" applyFont="1" applyFill="1" applyBorder="1" applyAlignment="1">
      <alignment horizontal="center" vertical="center"/>
    </xf>
    <xf numFmtId="0" fontId="22" fillId="0" borderId="8" xfId="0" applyFont="1" applyFill="1" applyBorder="1" applyAlignment="1">
      <alignment vertical="center"/>
    </xf>
    <xf numFmtId="0" fontId="22" fillId="0" borderId="10" xfId="0" applyFont="1" applyFill="1" applyBorder="1" applyAlignment="1">
      <alignment vertical="center"/>
    </xf>
    <xf numFmtId="43" fontId="31" fillId="0" borderId="0" xfId="3" applyFont="1" applyAlignment="1">
      <alignment horizontal="center"/>
    </xf>
    <xf numFmtId="43" fontId="25" fillId="0" borderId="0" xfId="3" applyFont="1" applyAlignment="1">
      <alignment horizontal="left"/>
    </xf>
    <xf numFmtId="44" fontId="22" fillId="0" borderId="0" xfId="0" applyNumberFormat="1" applyFont="1"/>
    <xf numFmtId="0" fontId="22" fillId="0" borderId="4" xfId="0" applyFont="1" applyFill="1" applyBorder="1" applyAlignment="1">
      <alignment vertical="center"/>
    </xf>
    <xf numFmtId="0" fontId="6" fillId="3" borderId="4" xfId="0" quotePrefix="1" applyFont="1" applyFill="1" applyBorder="1" applyAlignment="1">
      <alignment horizontal="center" vertical="center"/>
    </xf>
    <xf numFmtId="0" fontId="6" fillId="3" borderId="0" xfId="0" quotePrefix="1" applyFont="1" applyFill="1" applyBorder="1" applyAlignment="1">
      <alignment horizontal="center" vertical="center"/>
    </xf>
    <xf numFmtId="0" fontId="6" fillId="3" borderId="0" xfId="0" applyFont="1" applyFill="1" applyAlignment="1">
      <alignment horizontal="center"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6" xfId="0" applyFont="1" applyFill="1" applyBorder="1" applyAlignment="1">
      <alignment vertical="center"/>
    </xf>
    <xf numFmtId="0" fontId="22" fillId="0" borderId="7" xfId="0" applyFont="1" applyFill="1" applyBorder="1" applyAlignment="1">
      <alignment vertical="center"/>
    </xf>
    <xf numFmtId="0" fontId="6" fillId="4" borderId="4" xfId="0" quotePrefix="1" applyFont="1" applyFill="1" applyBorder="1" applyAlignment="1">
      <alignment horizontal="center" vertical="center"/>
    </xf>
    <xf numFmtId="0" fontId="6" fillId="4" borderId="0" xfId="0" applyFont="1" applyFill="1" applyAlignment="1">
      <alignment horizontal="center" vertical="center"/>
    </xf>
    <xf numFmtId="164" fontId="30" fillId="0" borderId="4" xfId="3" applyNumberFormat="1" applyFont="1" applyFill="1" applyBorder="1" applyAlignment="1">
      <alignment horizontal="center" vertical="center"/>
    </xf>
    <xf numFmtId="0" fontId="22" fillId="0" borderId="10" xfId="0" quotePrefix="1" applyFont="1" applyFill="1" applyBorder="1" applyAlignment="1">
      <alignment vertical="center"/>
    </xf>
    <xf numFmtId="44" fontId="22" fillId="0" borderId="4" xfId="1" applyFont="1" applyFill="1" applyBorder="1" applyAlignment="1">
      <alignment horizontal="center" vertical="center"/>
    </xf>
    <xf numFmtId="0" fontId="6" fillId="0" borderId="0" xfId="0" applyFont="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6" fillId="0" borderId="0" xfId="0" applyFont="1" applyAlignment="1"/>
    <xf numFmtId="0" fontId="6" fillId="0" borderId="0" xfId="0" applyFont="1" applyAlignment="1">
      <alignment horizontal="center" vertical="center" wrapText="1"/>
    </xf>
    <xf numFmtId="44" fontId="0" fillId="0" borderId="0" xfId="1" applyFont="1" applyFill="1" applyBorder="1" applyAlignment="1">
      <alignment horizontal="center" vertical="center"/>
    </xf>
    <xf numFmtId="14" fontId="2" fillId="0" borderId="49" xfId="0" applyNumberFormat="1" applyFont="1" applyFill="1" applyBorder="1" applyAlignment="1">
      <alignment horizontal="left" wrapText="1"/>
    </xf>
    <xf numFmtId="0" fontId="5" fillId="0" borderId="0" xfId="0" applyFont="1" applyFill="1" applyBorder="1" applyAlignment="1">
      <alignment horizontal="left" wrapText="1"/>
    </xf>
    <xf numFmtId="44" fontId="2" fillId="0" borderId="0" xfId="1" applyFont="1" applyFill="1" applyBorder="1" applyAlignment="1">
      <alignment horizontal="left" wrapText="1"/>
    </xf>
    <xf numFmtId="0" fontId="0" fillId="0" borderId="0" xfId="0" applyAlignment="1"/>
    <xf numFmtId="0" fontId="11" fillId="5" borderId="0" xfId="0" applyFont="1" applyFill="1" applyAlignment="1">
      <alignment horizontal="left" wrapText="1"/>
    </xf>
    <xf numFmtId="0" fontId="5" fillId="0" borderId="27" xfId="0" applyFont="1" applyFill="1" applyBorder="1" applyAlignment="1">
      <alignment horizontal="left" wrapText="1"/>
    </xf>
    <xf numFmtId="44" fontId="2" fillId="0" borderId="27" xfId="1" applyFont="1" applyFill="1" applyBorder="1" applyAlignment="1">
      <alignment horizontal="left" wrapText="1"/>
    </xf>
    <xf numFmtId="0" fontId="2" fillId="0" borderId="4" xfId="0" applyFont="1" applyBorder="1" applyAlignment="1">
      <alignment horizontal="left" wrapText="1"/>
    </xf>
    <xf numFmtId="0" fontId="2" fillId="0" borderId="10" xfId="0" applyFont="1" applyBorder="1" applyAlignment="1">
      <alignment horizontal="left" wrapText="1"/>
    </xf>
    <xf numFmtId="0" fontId="2" fillId="0" borderId="0" xfId="0" applyFont="1" applyAlignment="1">
      <alignment horizontal="left" wrapText="1"/>
    </xf>
    <xf numFmtId="0" fontId="0" fillId="0" borderId="13" xfId="0" applyFill="1" applyBorder="1"/>
    <xf numFmtId="0" fontId="0" fillId="0" borderId="15" xfId="0" applyFill="1" applyBorder="1"/>
    <xf numFmtId="0" fontId="9" fillId="0" borderId="7" xfId="0" applyFont="1" applyFill="1" applyBorder="1" applyAlignment="1">
      <alignment horizontal="left" vertical="top" wrapText="1"/>
    </xf>
    <xf numFmtId="0" fontId="9" fillId="0" borderId="20" xfId="0" applyFont="1" applyFill="1" applyBorder="1" applyAlignment="1">
      <alignment horizontal="left" vertical="top" wrapText="1"/>
    </xf>
    <xf numFmtId="14" fontId="9" fillId="0" borderId="21" xfId="0" applyNumberFormat="1" applyFont="1" applyFill="1" applyBorder="1" applyAlignment="1">
      <alignment horizontal="left" vertical="top" wrapText="1"/>
    </xf>
    <xf numFmtId="0" fontId="32" fillId="0" borderId="0" xfId="0" applyFont="1" applyAlignment="1">
      <alignment horizontal="center" wrapText="1"/>
    </xf>
    <xf numFmtId="0" fontId="0" fillId="0" borderId="0" xfId="0" applyFont="1" applyAlignment="1">
      <alignment wrapText="1"/>
    </xf>
    <xf numFmtId="0" fontId="0" fillId="0" borderId="0" xfId="0" applyFill="1" applyBorder="1" applyAlignment="1">
      <alignment horizontal="left"/>
    </xf>
    <xf numFmtId="44" fontId="2" fillId="0" borderId="49" xfId="1" applyFont="1" applyFill="1" applyBorder="1" applyAlignment="1">
      <alignment horizontal="left" wrapText="1"/>
    </xf>
    <xf numFmtId="44" fontId="23" fillId="0" borderId="4" xfId="1" applyFont="1" applyFill="1" applyBorder="1" applyAlignment="1">
      <alignment horizontal="center" vertical="center"/>
    </xf>
    <xf numFmtId="44" fontId="24" fillId="0" borderId="0" xfId="1" applyFont="1" applyFill="1" applyAlignment="1">
      <alignment horizontal="center" vertical="center"/>
    </xf>
    <xf numFmtId="44" fontId="22" fillId="4" borderId="4" xfId="1" applyFont="1" applyFill="1" applyBorder="1" applyAlignment="1">
      <alignment horizontal="center" vertical="center"/>
    </xf>
    <xf numFmtId="44" fontId="30" fillId="0" borderId="4" xfId="1" applyFont="1" applyFill="1" applyBorder="1" applyAlignment="1">
      <alignment horizontal="center" vertical="center"/>
    </xf>
    <xf numFmtId="44" fontId="22" fillId="3" borderId="4" xfId="1" applyFont="1" applyFill="1" applyBorder="1" applyAlignment="1">
      <alignment horizontal="center" vertical="center"/>
    </xf>
    <xf numFmtId="44" fontId="30" fillId="0" borderId="20" xfId="1" applyFont="1" applyFill="1" applyBorder="1" applyAlignment="1">
      <alignment horizontal="center" vertical="center"/>
    </xf>
    <xf numFmtId="44" fontId="30" fillId="0" borderId="26" xfId="1" applyFont="1" applyFill="1" applyBorder="1" applyAlignment="1">
      <alignment horizontal="center" vertical="center"/>
    </xf>
    <xf numFmtId="44" fontId="22" fillId="8" borderId="4" xfId="1" applyFont="1" applyFill="1" applyBorder="1" applyAlignment="1">
      <alignment horizontal="center" vertical="center"/>
    </xf>
    <xf numFmtId="44" fontId="30" fillId="11" borderId="4" xfId="1" applyFont="1" applyFill="1" applyBorder="1" applyAlignment="1">
      <alignment horizontal="center" vertical="center"/>
    </xf>
    <xf numFmtId="0" fontId="6" fillId="11" borderId="4" xfId="0" quotePrefix="1" applyFont="1" applyFill="1" applyBorder="1" applyAlignment="1">
      <alignment horizontal="center" vertical="center"/>
    </xf>
    <xf numFmtId="0" fontId="6" fillId="11" borderId="0" xfId="0" applyFont="1" applyFill="1" applyAlignment="1">
      <alignment horizontal="center" vertical="center"/>
    </xf>
    <xf numFmtId="0" fontId="36" fillId="0" borderId="0" xfId="0" applyFont="1"/>
    <xf numFmtId="0" fontId="37" fillId="0" borderId="0" xfId="0" quotePrefix="1" applyFont="1"/>
    <xf numFmtId="0" fontId="37" fillId="0" borderId="0" xfId="0" applyFont="1"/>
    <xf numFmtId="0" fontId="38" fillId="0" borderId="0" xfId="0" applyFont="1"/>
    <xf numFmtId="0" fontId="24" fillId="0" borderId="0" xfId="0" applyFont="1" applyAlignment="1"/>
    <xf numFmtId="0" fontId="10" fillId="0" borderId="0" xfId="0" applyFont="1" applyAlignment="1"/>
    <xf numFmtId="0" fontId="10" fillId="0" borderId="0" xfId="0" applyFont="1" applyAlignment="1">
      <alignment horizontal="center" wrapText="1"/>
    </xf>
    <xf numFmtId="0" fontId="24" fillId="0" borderId="0" xfId="0" applyFont="1"/>
    <xf numFmtId="0" fontId="39" fillId="0" borderId="0" xfId="0" applyFont="1"/>
    <xf numFmtId="0" fontId="24" fillId="0" borderId="0" xfId="0" applyFont="1" applyAlignment="1">
      <alignment horizontal="center"/>
    </xf>
    <xf numFmtId="0" fontId="33" fillId="0" borderId="0" xfId="0" applyFont="1" applyAlignment="1">
      <alignment horizontal="left" vertical="center" wrapText="1"/>
    </xf>
    <xf numFmtId="0" fontId="18" fillId="0" borderId="0" xfId="0" applyFont="1" applyAlignment="1">
      <alignment horizontal="left" vertical="center" wrapText="1"/>
    </xf>
    <xf numFmtId="0" fontId="11" fillId="0" borderId="0" xfId="0" applyFont="1" applyAlignment="1">
      <alignment horizontal="left" vertical="center" wrapText="1"/>
    </xf>
    <xf numFmtId="0" fontId="28" fillId="0" borderId="8" xfId="5" quotePrefix="1" applyFont="1" applyFill="1" applyBorder="1" applyAlignment="1">
      <alignment horizontal="left" vertical="center"/>
    </xf>
    <xf numFmtId="0" fontId="28" fillId="0" borderId="9" xfId="5" applyFont="1" applyFill="1" applyBorder="1" applyAlignment="1">
      <alignment horizontal="left" vertical="center"/>
    </xf>
    <xf numFmtId="0" fontId="28" fillId="0" borderId="10" xfId="5" applyFont="1" applyFill="1" applyBorder="1" applyAlignment="1">
      <alignment horizontal="left" vertical="center"/>
    </xf>
    <xf numFmtId="0" fontId="22" fillId="0" borderId="4" xfId="0" applyFont="1" applyFill="1" applyBorder="1" applyAlignment="1">
      <alignment horizontal="left" vertical="center"/>
    </xf>
    <xf numFmtId="0" fontId="28" fillId="0" borderId="8" xfId="5" applyFont="1" applyFill="1" applyBorder="1" applyAlignment="1">
      <alignment horizontal="left" vertical="center"/>
    </xf>
    <xf numFmtId="44" fontId="9" fillId="9" borderId="8" xfId="1" applyFont="1" applyFill="1" applyBorder="1" applyAlignment="1">
      <alignment horizontal="center" vertical="center"/>
    </xf>
    <xf numFmtId="44" fontId="9" fillId="9" borderId="9" xfId="1" applyFont="1" applyFill="1" applyBorder="1" applyAlignment="1">
      <alignment horizontal="center" vertical="center"/>
    </xf>
    <xf numFmtId="44" fontId="9" fillId="9" borderId="10" xfId="1" applyFont="1" applyFill="1" applyBorder="1" applyAlignment="1">
      <alignment horizontal="center" vertical="center"/>
    </xf>
    <xf numFmtId="44" fontId="2" fillId="10" borderId="8" xfId="1" applyFont="1" applyFill="1" applyBorder="1" applyAlignment="1">
      <alignment horizontal="center" vertical="center"/>
    </xf>
    <xf numFmtId="44" fontId="2" fillId="10" borderId="9" xfId="1" applyFont="1" applyFill="1" applyBorder="1" applyAlignment="1">
      <alignment horizontal="center" vertical="center"/>
    </xf>
    <xf numFmtId="44" fontId="2" fillId="10" borderId="10" xfId="1" applyFont="1" applyFill="1" applyBorder="1" applyAlignment="1">
      <alignment horizontal="center" vertical="center"/>
    </xf>
    <xf numFmtId="0" fontId="2" fillId="0" borderId="29" xfId="0" applyFont="1" applyBorder="1" applyAlignment="1">
      <alignment horizontal="center" vertical="center"/>
    </xf>
    <xf numFmtId="0" fontId="2" fillId="0" borderId="33" xfId="0" applyFont="1" applyBorder="1" applyAlignment="1">
      <alignment horizontal="center" vertical="center"/>
    </xf>
    <xf numFmtId="44" fontId="0" fillId="5" borderId="31" xfId="1" applyFont="1" applyFill="1" applyBorder="1" applyAlignment="1">
      <alignment horizontal="center" vertical="center"/>
    </xf>
    <xf numFmtId="44" fontId="0" fillId="5" borderId="34" xfId="1" applyFont="1" applyFill="1" applyBorder="1" applyAlignment="1">
      <alignment horizontal="center" vertical="center"/>
    </xf>
    <xf numFmtId="0" fontId="2" fillId="0" borderId="50" xfId="0" applyFont="1" applyBorder="1" applyAlignment="1">
      <alignment horizontal="center" vertical="center"/>
    </xf>
    <xf numFmtId="44" fontId="0" fillId="5" borderId="32" xfId="1" applyFont="1" applyFill="1" applyBorder="1" applyAlignment="1">
      <alignment horizontal="center" vertical="center"/>
    </xf>
    <xf numFmtId="44" fontId="0" fillId="5" borderId="35" xfId="1" applyFont="1" applyFill="1" applyBorder="1" applyAlignment="1">
      <alignment horizontal="center" vertical="center"/>
    </xf>
    <xf numFmtId="44" fontId="1" fillId="0" borderId="28" xfId="1" applyFont="1" applyFill="1" applyBorder="1" applyAlignment="1">
      <alignment horizontal="center"/>
    </xf>
    <xf numFmtId="44" fontId="1" fillId="0" borderId="48" xfId="1" applyFont="1" applyFill="1" applyBorder="1" applyAlignment="1">
      <alignment horizontal="center"/>
    </xf>
    <xf numFmtId="44" fontId="7" fillId="5" borderId="28" xfId="1" applyFont="1" applyFill="1" applyBorder="1" applyAlignment="1">
      <alignment horizontal="center"/>
    </xf>
    <xf numFmtId="44" fontId="7" fillId="5" borderId="48" xfId="1" applyFont="1" applyFill="1" applyBorder="1" applyAlignment="1">
      <alignment horizontal="center"/>
    </xf>
    <xf numFmtId="44" fontId="1" fillId="5" borderId="6" xfId="1" applyFont="1" applyFill="1" applyBorder="1" applyAlignment="1">
      <alignment horizontal="center"/>
    </xf>
    <xf numFmtId="44" fontId="1" fillId="5" borderId="7" xfId="1" applyFont="1" applyFill="1" applyBorder="1" applyAlignment="1">
      <alignment horizontal="center"/>
    </xf>
    <xf numFmtId="44" fontId="0" fillId="0" borderId="11" xfId="1" applyFont="1" applyBorder="1" applyAlignment="1">
      <alignment horizontal="center"/>
    </xf>
    <xf numFmtId="44" fontId="1" fillId="5" borderId="28" xfId="1" applyFont="1" applyFill="1" applyBorder="1" applyAlignment="1">
      <alignment horizontal="center"/>
    </xf>
    <xf numFmtId="44" fontId="1" fillId="5" borderId="48" xfId="1" applyFont="1" applyFill="1" applyBorder="1" applyAlignment="1">
      <alignment horizontal="center"/>
    </xf>
    <xf numFmtId="0" fontId="6" fillId="0" borderId="8" xfId="0" applyFont="1" applyBorder="1" applyAlignment="1">
      <alignment horizontal="center"/>
    </xf>
    <xf numFmtId="0" fontId="6" fillId="0" borderId="10" xfId="0" applyFont="1" applyBorder="1" applyAlignment="1">
      <alignment horizontal="center"/>
    </xf>
    <xf numFmtId="44" fontId="1" fillId="5" borderId="46" xfId="1" applyFont="1" applyFill="1" applyBorder="1" applyAlignment="1">
      <alignment horizontal="center"/>
    </xf>
    <xf numFmtId="44" fontId="1" fillId="5" borderId="47" xfId="1" applyFont="1" applyFill="1" applyBorder="1" applyAlignment="1">
      <alignment horizontal="center"/>
    </xf>
    <xf numFmtId="0" fontId="0" fillId="5" borderId="31" xfId="1" applyNumberFormat="1" applyFont="1" applyFill="1" applyBorder="1" applyAlignment="1">
      <alignment horizontal="center" vertical="center"/>
    </xf>
    <xf numFmtId="0" fontId="0" fillId="5" borderId="34" xfId="1" applyNumberFormat="1" applyFont="1" applyFill="1" applyBorder="1" applyAlignment="1">
      <alignment horizontal="center" vertical="center"/>
    </xf>
    <xf numFmtId="0" fontId="2" fillId="0" borderId="17" xfId="0" applyFont="1" applyFill="1" applyBorder="1" applyAlignment="1">
      <alignment horizontal="center"/>
    </xf>
    <xf numFmtId="0" fontId="2" fillId="0" borderId="22" xfId="0" applyFont="1" applyFill="1" applyBorder="1" applyAlignment="1">
      <alignment horizontal="center"/>
    </xf>
    <xf numFmtId="0" fontId="2" fillId="0" borderId="18" xfId="0" applyFont="1" applyFill="1" applyBorder="1" applyAlignment="1">
      <alignment horizontal="center"/>
    </xf>
    <xf numFmtId="0" fontId="2" fillId="0" borderId="17" xfId="1" applyNumberFormat="1" applyFont="1" applyFill="1" applyBorder="1" applyAlignment="1">
      <alignment horizontal="center"/>
    </xf>
    <xf numFmtId="0" fontId="2" fillId="0" borderId="18" xfId="1" applyNumberFormat="1" applyFont="1" applyFill="1" applyBorder="1" applyAlignment="1">
      <alignment horizontal="center"/>
    </xf>
    <xf numFmtId="0" fontId="10" fillId="0" borderId="0" xfId="0" applyFont="1" applyBorder="1" applyAlignment="1">
      <alignment horizontal="center" vertical="center"/>
    </xf>
    <xf numFmtId="0" fontId="6" fillId="2" borderId="39"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0" borderId="17" xfId="0" applyFont="1" applyFill="1" applyBorder="1" applyAlignment="1">
      <alignment horizontal="center"/>
    </xf>
    <xf numFmtId="0" fontId="6" fillId="0" borderId="22" xfId="0" applyFont="1" applyFill="1" applyBorder="1" applyAlignment="1">
      <alignment horizontal="center"/>
    </xf>
    <xf numFmtId="0" fontId="6" fillId="0" borderId="18" xfId="0" applyFont="1" applyFill="1" applyBorder="1" applyAlignment="1">
      <alignment horizontal="center"/>
    </xf>
    <xf numFmtId="0" fontId="6" fillId="0" borderId="17" xfId="0" applyFont="1" applyFill="1" applyBorder="1" applyAlignment="1">
      <alignment horizontal="center" vertical="top"/>
    </xf>
    <xf numFmtId="0" fontId="6" fillId="0" borderId="22" xfId="0" applyFont="1" applyFill="1" applyBorder="1" applyAlignment="1">
      <alignment horizontal="center" vertical="top"/>
    </xf>
    <xf numFmtId="0" fontId="6" fillId="0" borderId="18" xfId="0" applyFont="1" applyFill="1" applyBorder="1" applyAlignment="1">
      <alignment horizontal="center" vertical="top"/>
    </xf>
  </cellXfs>
  <cellStyles count="6">
    <cellStyle name="Comma" xfId="3" builtinId="3"/>
    <cellStyle name="Currency" xfId="1" builtinId="4"/>
    <cellStyle name="Hyperlink" xfId="5" builtinId="8"/>
    <cellStyle name="Normal" xfId="0" builtinId="0"/>
    <cellStyle name="Normal 2" xfId="2" xr:uid="{90BF557A-CA86-454B-A266-7A99E5D04F82}"/>
    <cellStyle name="Percent" xfId="4" builtinId="5"/>
  </cellStyles>
  <dxfs count="0"/>
  <tableStyles count="0" defaultTableStyle="TableStyleMedium2" defaultPivotStyle="PivotStyleLight16"/>
  <colors>
    <mruColors>
      <color rgb="FFFF99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2204357</xdr:colOff>
      <xdr:row>0</xdr:row>
      <xdr:rowOff>2652</xdr:rowOff>
    </xdr:from>
    <xdr:to>
      <xdr:col>3</xdr:col>
      <xdr:colOff>5669285</xdr:colOff>
      <xdr:row>0</xdr:row>
      <xdr:rowOff>617648</xdr:rowOff>
    </xdr:to>
    <xdr:pic>
      <xdr:nvPicPr>
        <xdr:cNvPr id="2" name="Picture 1">
          <a:extLst>
            <a:ext uri="{FF2B5EF4-FFF2-40B4-BE49-F238E27FC236}">
              <a16:creationId xmlns:a16="http://schemas.microsoft.com/office/drawing/2014/main" id="{C985A16D-FA0D-4A9D-A6F9-6A5A1BE7EA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8332" y="2652"/>
          <a:ext cx="3464928" cy="614996"/>
        </a:xfrm>
        <a:prstGeom prst="rect">
          <a:avLst/>
        </a:prstGeom>
      </xdr:spPr>
    </xdr:pic>
    <xdr:clientData/>
  </xdr:twoCellAnchor>
  <xdr:twoCellAnchor editAs="oneCell">
    <xdr:from>
      <xdr:col>3</xdr:col>
      <xdr:colOff>2204357</xdr:colOff>
      <xdr:row>0</xdr:row>
      <xdr:rowOff>29866</xdr:rowOff>
    </xdr:from>
    <xdr:to>
      <xdr:col>3</xdr:col>
      <xdr:colOff>5669285</xdr:colOff>
      <xdr:row>0</xdr:row>
      <xdr:rowOff>644862</xdr:rowOff>
    </xdr:to>
    <xdr:pic>
      <xdr:nvPicPr>
        <xdr:cNvPr id="3" name="Picture 2">
          <a:extLst>
            <a:ext uri="{FF2B5EF4-FFF2-40B4-BE49-F238E27FC236}">
              <a16:creationId xmlns:a16="http://schemas.microsoft.com/office/drawing/2014/main" id="{8370B3E3-A26A-4A0D-A22A-8275CD5653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66407" y="29866"/>
          <a:ext cx="3464928" cy="6149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71437</xdr:colOff>
      <xdr:row>13</xdr:row>
      <xdr:rowOff>11904</xdr:rowOff>
    </xdr:from>
    <xdr:to>
      <xdr:col>10</xdr:col>
      <xdr:colOff>452438</xdr:colOff>
      <xdr:row>17</xdr:row>
      <xdr:rowOff>0</xdr:rowOff>
    </xdr:to>
    <xdr:sp macro="" textlink="">
      <xdr:nvSpPr>
        <xdr:cNvPr id="3" name="TextBox 2">
          <a:extLst>
            <a:ext uri="{FF2B5EF4-FFF2-40B4-BE49-F238E27FC236}">
              <a16:creationId xmlns:a16="http://schemas.microsoft.com/office/drawing/2014/main" id="{D5F24822-5B19-4B8B-A8EA-49A349ECD3F1}"/>
            </a:ext>
          </a:extLst>
        </xdr:cNvPr>
        <xdr:cNvSpPr txBox="1"/>
      </xdr:nvSpPr>
      <xdr:spPr>
        <a:xfrm>
          <a:off x="11501437" y="3333748"/>
          <a:ext cx="3131345" cy="7977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rgbClr val="FF0000"/>
              </a:solidFill>
            </a:rPr>
            <a:t>Notes</a:t>
          </a:r>
          <a:r>
            <a:rPr lang="en-US" sz="1100">
              <a:solidFill>
                <a:srgbClr val="FF0000"/>
              </a:solidFill>
            </a:rPr>
            <a:t>:</a:t>
          </a:r>
          <a:r>
            <a:rPr lang="en-US" sz="1100" baseline="0">
              <a:solidFill>
                <a:srgbClr val="FF0000"/>
              </a:solidFill>
            </a:rPr>
            <a:t> </a:t>
          </a:r>
          <a:r>
            <a:rPr lang="en-US" sz="1100">
              <a:solidFill>
                <a:srgbClr val="FF0000"/>
              </a:solidFill>
            </a:rPr>
            <a:t>Red font amounts are referencing the highlighted tabs. They can also be manually updated with outside data and still be able to give the calculation for loan forgiveness.</a:t>
          </a:r>
        </a:p>
      </xdr:txBody>
    </xdr:sp>
    <xdr:clientData/>
  </xdr:twoCellAnchor>
  <xdr:twoCellAnchor editAs="oneCell">
    <xdr:from>
      <xdr:col>2</xdr:col>
      <xdr:colOff>2204357</xdr:colOff>
      <xdr:row>0</xdr:row>
      <xdr:rowOff>29866</xdr:rowOff>
    </xdr:from>
    <xdr:to>
      <xdr:col>2</xdr:col>
      <xdr:colOff>5669285</xdr:colOff>
      <xdr:row>0</xdr:row>
      <xdr:rowOff>644862</xdr:rowOff>
    </xdr:to>
    <xdr:pic>
      <xdr:nvPicPr>
        <xdr:cNvPr id="7" name="Picture 6">
          <a:extLst>
            <a:ext uri="{FF2B5EF4-FFF2-40B4-BE49-F238E27FC236}">
              <a16:creationId xmlns:a16="http://schemas.microsoft.com/office/drawing/2014/main" id="{A514BF42-AF4E-4F2A-8056-CA486067A1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74571" y="29866"/>
          <a:ext cx="3464928" cy="6149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83342</xdr:colOff>
      <xdr:row>0</xdr:row>
      <xdr:rowOff>71436</xdr:rowOff>
    </xdr:from>
    <xdr:to>
      <xdr:col>1</xdr:col>
      <xdr:colOff>1000332</xdr:colOff>
      <xdr:row>0</xdr:row>
      <xdr:rowOff>521598</xdr:rowOff>
    </xdr:to>
    <xdr:pic>
      <xdr:nvPicPr>
        <xdr:cNvPr id="2" name="Picture 1">
          <a:extLst>
            <a:ext uri="{FF2B5EF4-FFF2-40B4-BE49-F238E27FC236}">
              <a16:creationId xmlns:a16="http://schemas.microsoft.com/office/drawing/2014/main" id="{08C3641D-80A8-4267-B0E9-4BC81FEF2E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2" y="71436"/>
          <a:ext cx="2536240" cy="4501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44824</xdr:colOff>
      <xdr:row>0</xdr:row>
      <xdr:rowOff>44824</xdr:rowOff>
    </xdr:from>
    <xdr:to>
      <xdr:col>1</xdr:col>
      <xdr:colOff>1269976</xdr:colOff>
      <xdr:row>0</xdr:row>
      <xdr:rowOff>494986</xdr:rowOff>
    </xdr:to>
    <xdr:pic>
      <xdr:nvPicPr>
        <xdr:cNvPr id="2" name="Picture 1">
          <a:extLst>
            <a:ext uri="{FF2B5EF4-FFF2-40B4-BE49-F238E27FC236}">
              <a16:creationId xmlns:a16="http://schemas.microsoft.com/office/drawing/2014/main" id="{5FDCBB70-F602-4B9A-80E0-761C1D9A2F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24" y="44824"/>
          <a:ext cx="2536240" cy="4501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44824</xdr:colOff>
      <xdr:row>0</xdr:row>
      <xdr:rowOff>44824</xdr:rowOff>
    </xdr:from>
    <xdr:to>
      <xdr:col>1</xdr:col>
      <xdr:colOff>1191535</xdr:colOff>
      <xdr:row>0</xdr:row>
      <xdr:rowOff>494986</xdr:rowOff>
    </xdr:to>
    <xdr:pic>
      <xdr:nvPicPr>
        <xdr:cNvPr id="2" name="Picture 1">
          <a:extLst>
            <a:ext uri="{FF2B5EF4-FFF2-40B4-BE49-F238E27FC236}">
              <a16:creationId xmlns:a16="http://schemas.microsoft.com/office/drawing/2014/main" id="{F1DCE933-4284-479F-B1B1-8A443782DB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24" y="44824"/>
          <a:ext cx="2536240" cy="4501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33618</xdr:colOff>
      <xdr:row>0</xdr:row>
      <xdr:rowOff>44824</xdr:rowOff>
    </xdr:from>
    <xdr:to>
      <xdr:col>1</xdr:col>
      <xdr:colOff>1135505</xdr:colOff>
      <xdr:row>0</xdr:row>
      <xdr:rowOff>494986</xdr:rowOff>
    </xdr:to>
    <xdr:pic>
      <xdr:nvPicPr>
        <xdr:cNvPr id="2" name="Picture 1">
          <a:extLst>
            <a:ext uri="{FF2B5EF4-FFF2-40B4-BE49-F238E27FC236}">
              <a16:creationId xmlns:a16="http://schemas.microsoft.com/office/drawing/2014/main" id="{4F8B6C22-2A3F-410B-B251-F193394B27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618" y="44824"/>
          <a:ext cx="2536240" cy="4501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44824</xdr:colOff>
      <xdr:row>0</xdr:row>
      <xdr:rowOff>44824</xdr:rowOff>
    </xdr:from>
    <xdr:to>
      <xdr:col>1</xdr:col>
      <xdr:colOff>463152</xdr:colOff>
      <xdr:row>0</xdr:row>
      <xdr:rowOff>494986</xdr:rowOff>
    </xdr:to>
    <xdr:pic>
      <xdr:nvPicPr>
        <xdr:cNvPr id="2" name="Picture 1">
          <a:extLst>
            <a:ext uri="{FF2B5EF4-FFF2-40B4-BE49-F238E27FC236}">
              <a16:creationId xmlns:a16="http://schemas.microsoft.com/office/drawing/2014/main" id="{C65A8610-B601-442F-98BF-AE8C5A0545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24" y="44824"/>
          <a:ext cx="2536240" cy="45016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67236</xdr:colOff>
      <xdr:row>10</xdr:row>
      <xdr:rowOff>56032</xdr:rowOff>
    </xdr:from>
    <xdr:to>
      <xdr:col>4</xdr:col>
      <xdr:colOff>1490383</xdr:colOff>
      <xdr:row>22</xdr:row>
      <xdr:rowOff>56031</xdr:rowOff>
    </xdr:to>
    <xdr:sp macro="" textlink="">
      <xdr:nvSpPr>
        <xdr:cNvPr id="2" name="TextBox 1">
          <a:extLst>
            <a:ext uri="{FF2B5EF4-FFF2-40B4-BE49-F238E27FC236}">
              <a16:creationId xmlns:a16="http://schemas.microsoft.com/office/drawing/2014/main" id="{E4B7D93D-D397-4F9D-8C80-EDF00A667C8B}"/>
            </a:ext>
          </a:extLst>
        </xdr:cNvPr>
        <xdr:cNvSpPr txBox="1"/>
      </xdr:nvSpPr>
      <xdr:spPr>
        <a:xfrm>
          <a:off x="67236" y="2084297"/>
          <a:ext cx="6645088" cy="2330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*FTEE - 30 hours or more per week</a:t>
          </a:r>
          <a:r>
            <a:rPr lang="en-US" sz="1100" baseline="0"/>
            <a:t> full-time </a:t>
          </a:r>
          <a:r>
            <a:rPr lang="en-US" sz="1100"/>
            <a:t>employees (</a:t>
          </a:r>
          <a:r>
            <a:rPr lang="en-US" sz="1100">
              <a:solidFill>
                <a:schemeClr val="dk1"/>
              </a:solidFill>
              <a:effectLst/>
              <a:latin typeface="+mn-lt"/>
              <a:ea typeface="+mn-ea"/>
              <a:cs typeface="+mn-cs"/>
            </a:rPr>
            <a:t>include annualized &gt; $100,000 employees and salary) </a:t>
          </a:r>
          <a:r>
            <a:rPr lang="en-US" sz="1100"/>
            <a:t>+ total </a:t>
          </a:r>
          <a:r>
            <a:rPr lang="en-US" sz="1100" baseline="0"/>
            <a:t>part-time employees hours divided by 30. </a:t>
          </a:r>
        </a:p>
        <a:p>
          <a:endParaRPr lang="en-US" sz="1100" baseline="0"/>
        </a:p>
        <a:p>
          <a:r>
            <a:rPr lang="en-US" sz="1100" baseline="0"/>
            <a:t>**Count # of Full-Time Employees + (Hours worked by Part-time Employees)/(30) = FTEE</a:t>
          </a:r>
        </a:p>
        <a:p>
          <a:endParaRPr lang="en-US" sz="1100" baseline="0"/>
        </a:p>
        <a:p>
          <a:r>
            <a:rPr lang="en-US" sz="1100" u="sng" baseline="0"/>
            <a:t>Example</a:t>
          </a:r>
          <a:r>
            <a:rPr lang="en-US" sz="1100" baseline="0"/>
            <a:t>: </a:t>
          </a:r>
        </a:p>
        <a:p>
          <a:r>
            <a:rPr lang="en-US" sz="1100" baseline="0">
              <a:solidFill>
                <a:schemeClr val="dk1"/>
              </a:solidFill>
              <a:effectLst/>
              <a:latin typeface="+mn-lt"/>
              <a:ea typeface="+mn-ea"/>
              <a:cs typeface="+mn-cs"/>
            </a:rPr>
            <a:t>10 Employees </a:t>
          </a:r>
        </a:p>
        <a:p>
          <a:r>
            <a:rPr lang="en-US" sz="1100" baseline="0">
              <a:solidFill>
                <a:schemeClr val="dk1"/>
              </a:solidFill>
              <a:effectLst/>
              <a:latin typeface="+mn-lt"/>
              <a:ea typeface="+mn-ea"/>
              <a:cs typeface="+mn-cs"/>
            </a:rPr>
            <a:t>- 5 full-time employees = 5</a:t>
          </a:r>
        </a:p>
        <a:p>
          <a:r>
            <a:rPr lang="en-US" sz="1100" baseline="0">
              <a:solidFill>
                <a:schemeClr val="dk1"/>
              </a:solidFill>
              <a:effectLst/>
              <a:latin typeface="+mn-lt"/>
              <a:ea typeface="+mn-ea"/>
              <a:cs typeface="+mn-cs"/>
            </a:rPr>
            <a:t>- 5 part-time employees that work 20 hours/ week = (5*20)/30</a:t>
          </a:r>
        </a:p>
        <a:p>
          <a:br>
            <a:rPr lang="en-US" sz="1100" u="none">
              <a:solidFill>
                <a:schemeClr val="dk1"/>
              </a:solidFill>
              <a:effectLst/>
              <a:latin typeface="+mn-lt"/>
              <a:ea typeface="+mn-ea"/>
              <a:cs typeface="+mn-cs"/>
            </a:rPr>
          </a:br>
          <a:r>
            <a:rPr lang="en-US" sz="1100" u="sng">
              <a:solidFill>
                <a:schemeClr val="dk1"/>
              </a:solidFill>
              <a:effectLst/>
              <a:latin typeface="+mn-lt"/>
              <a:ea typeface="+mn-ea"/>
              <a:cs typeface="+mn-cs"/>
            </a:rPr>
            <a:t>Calculation</a:t>
          </a:r>
          <a:r>
            <a:rPr lang="en-US" sz="1100">
              <a:solidFill>
                <a:schemeClr val="dk1"/>
              </a:solidFill>
              <a:effectLst/>
              <a:latin typeface="+mn-lt"/>
              <a:ea typeface="+mn-ea"/>
              <a:cs typeface="+mn-cs"/>
            </a:rPr>
            <a:t>:</a:t>
          </a:r>
        </a:p>
        <a:p>
          <a:r>
            <a:rPr lang="en-US" sz="1100"/>
            <a:t>FTEE = 5 + (5*20)/30 =</a:t>
          </a:r>
          <a:r>
            <a:rPr lang="en-US" sz="1100" baseline="0"/>
            <a:t> 5 + 3.33 = 8.33 = 9 (round up to the nearest whole number)</a:t>
          </a:r>
          <a:endParaRPr lang="en-US" sz="1100"/>
        </a:p>
        <a:p>
          <a:endParaRPr lang="en-US" sz="1100"/>
        </a:p>
      </xdr:txBody>
    </xdr:sp>
    <xdr:clientData/>
  </xdr:twoCellAnchor>
  <xdr:twoCellAnchor editAs="oneCell">
    <xdr:from>
      <xdr:col>0</xdr:col>
      <xdr:colOff>56030</xdr:colOff>
      <xdr:row>0</xdr:row>
      <xdr:rowOff>44824</xdr:rowOff>
    </xdr:from>
    <xdr:to>
      <xdr:col>1</xdr:col>
      <xdr:colOff>911388</xdr:colOff>
      <xdr:row>0</xdr:row>
      <xdr:rowOff>494986</xdr:rowOff>
    </xdr:to>
    <xdr:pic>
      <xdr:nvPicPr>
        <xdr:cNvPr id="3" name="Picture 2">
          <a:extLst>
            <a:ext uri="{FF2B5EF4-FFF2-40B4-BE49-F238E27FC236}">
              <a16:creationId xmlns:a16="http://schemas.microsoft.com/office/drawing/2014/main" id="{3ED9729E-C6E1-472B-B9CD-6B35C603F9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30" y="44824"/>
          <a:ext cx="2536240" cy="45016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78442</xdr:colOff>
      <xdr:row>0</xdr:row>
      <xdr:rowOff>123266</xdr:rowOff>
    </xdr:from>
    <xdr:to>
      <xdr:col>1</xdr:col>
      <xdr:colOff>1225153</xdr:colOff>
      <xdr:row>0</xdr:row>
      <xdr:rowOff>573428</xdr:rowOff>
    </xdr:to>
    <xdr:pic>
      <xdr:nvPicPr>
        <xdr:cNvPr id="2" name="Picture 1">
          <a:extLst>
            <a:ext uri="{FF2B5EF4-FFF2-40B4-BE49-F238E27FC236}">
              <a16:creationId xmlns:a16="http://schemas.microsoft.com/office/drawing/2014/main" id="{AEEB9396-B443-4B53-B2A7-80689E572C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2" y="123266"/>
          <a:ext cx="2536240" cy="4501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0FDD2-46AB-4BC8-A6E4-2EE479491A6B}">
  <sheetPr>
    <tabColor rgb="FFFF0000"/>
  </sheetPr>
  <dimension ref="A1:E73"/>
  <sheetViews>
    <sheetView showGridLines="0" tabSelected="1" zoomScale="70" zoomScaleNormal="70" workbookViewId="0">
      <pane ySplit="2" topLeftCell="A3" activePane="bottomLeft" state="frozen"/>
      <selection pane="bottomLeft" activeCell="C12" sqref="C12"/>
    </sheetView>
  </sheetViews>
  <sheetFormatPr defaultRowHeight="15" x14ac:dyDescent="0.25"/>
  <cols>
    <col min="1" max="1" width="2.42578125" customWidth="1"/>
    <col min="2" max="2" width="5" style="5" customWidth="1"/>
    <col min="3" max="3" width="12.42578125" style="6" customWidth="1"/>
    <col min="4" max="4" width="118.5703125" style="3" customWidth="1"/>
    <col min="5" max="5" width="32.42578125" style="3" customWidth="1"/>
  </cols>
  <sheetData>
    <row r="1" spans="1:5" s="143" customFormat="1" ht="79.5" customHeight="1" x14ac:dyDescent="0.4">
      <c r="A1" s="233"/>
      <c r="B1" s="234"/>
      <c r="C1" s="234"/>
      <c r="D1" s="235" t="s">
        <v>184</v>
      </c>
    </row>
    <row r="2" spans="1:5" s="148" customFormat="1" ht="26.25" x14ac:dyDescent="0.4">
      <c r="A2" s="236"/>
      <c r="B2" s="237"/>
      <c r="C2" s="238"/>
      <c r="D2" s="235" t="s">
        <v>183</v>
      </c>
      <c r="E2" s="147"/>
    </row>
    <row r="3" spans="1:5" s="148" customFormat="1" ht="23.25" x14ac:dyDescent="0.35">
      <c r="B3" s="230" t="s">
        <v>171</v>
      </c>
      <c r="C3" s="231"/>
      <c r="D3" s="231"/>
      <c r="E3"/>
    </row>
    <row r="4" spans="1:5" s="148" customFormat="1" ht="21" x14ac:dyDescent="0.35">
      <c r="C4" s="232" t="s">
        <v>172</v>
      </c>
      <c r="E4"/>
    </row>
    <row r="5" spans="1:5" s="148" customFormat="1" ht="21" x14ac:dyDescent="0.35">
      <c r="C5" s="232" t="s">
        <v>173</v>
      </c>
      <c r="E5"/>
    </row>
    <row r="6" spans="1:5" s="148" customFormat="1" ht="21" x14ac:dyDescent="0.35">
      <c r="C6" s="232" t="s">
        <v>174</v>
      </c>
      <c r="E6"/>
    </row>
    <row r="7" spans="1:5" s="148" customFormat="1" ht="21" x14ac:dyDescent="0.35">
      <c r="C7" s="232" t="s">
        <v>175</v>
      </c>
      <c r="E7"/>
    </row>
    <row r="8" spans="1:5" s="148" customFormat="1" ht="18.75" x14ac:dyDescent="0.3">
      <c r="B8"/>
      <c r="C8"/>
      <c r="D8"/>
      <c r="E8"/>
    </row>
    <row r="9" spans="1:5" s="148" customFormat="1" ht="23.25" x14ac:dyDescent="0.35">
      <c r="B9" s="230" t="s">
        <v>176</v>
      </c>
      <c r="C9"/>
      <c r="D9"/>
      <c r="E9"/>
    </row>
    <row r="10" spans="1:5" s="148" customFormat="1" ht="21" x14ac:dyDescent="0.35">
      <c r="C10" s="232" t="s">
        <v>177</v>
      </c>
      <c r="D10"/>
      <c r="E10"/>
    </row>
    <row r="11" spans="1:5" s="148" customFormat="1" ht="21" x14ac:dyDescent="0.35">
      <c r="C11" s="232" t="s">
        <v>190</v>
      </c>
      <c r="D11"/>
      <c r="E11"/>
    </row>
    <row r="12" spans="1:5" s="148" customFormat="1" ht="18.75" x14ac:dyDescent="0.3">
      <c r="B12"/>
      <c r="C12"/>
      <c r="D12"/>
      <c r="E12"/>
    </row>
    <row r="13" spans="1:5" s="148" customFormat="1" ht="23.25" x14ac:dyDescent="0.35">
      <c r="B13" s="230" t="s">
        <v>178</v>
      </c>
      <c r="C13"/>
      <c r="D13"/>
      <c r="E13"/>
    </row>
    <row r="14" spans="1:5" s="148" customFormat="1" ht="21" x14ac:dyDescent="0.35">
      <c r="B14"/>
      <c r="C14" s="232" t="s">
        <v>179</v>
      </c>
      <c r="D14"/>
      <c r="E14"/>
    </row>
    <row r="15" spans="1:5" s="148" customFormat="1" ht="21" x14ac:dyDescent="0.35">
      <c r="B15"/>
      <c r="C15" s="232" t="s">
        <v>180</v>
      </c>
      <c r="D15"/>
      <c r="E15"/>
    </row>
    <row r="16" spans="1:5" s="148" customFormat="1" ht="21" x14ac:dyDescent="0.35">
      <c r="B16"/>
      <c r="C16" s="232" t="s">
        <v>181</v>
      </c>
      <c r="D16"/>
      <c r="E16"/>
    </row>
    <row r="17" spans="2:5" s="148" customFormat="1" ht="21" x14ac:dyDescent="0.35">
      <c r="B17"/>
      <c r="C17" s="232" t="s">
        <v>182</v>
      </c>
      <c r="D17"/>
      <c r="E17"/>
    </row>
    <row r="18" spans="2:5" s="148" customFormat="1" ht="18.75" x14ac:dyDescent="0.3">
      <c r="B18"/>
      <c r="C18"/>
      <c r="D18"/>
      <c r="E18"/>
    </row>
    <row r="19" spans="2:5" s="148" customFormat="1" ht="18.75" x14ac:dyDescent="0.3">
      <c r="B19"/>
      <c r="C19"/>
      <c r="D19"/>
      <c r="E19"/>
    </row>
    <row r="20" spans="2:5" s="148" customFormat="1" ht="18.75" x14ac:dyDescent="0.3">
      <c r="B20"/>
      <c r="C20"/>
      <c r="D20"/>
      <c r="E20"/>
    </row>
    <row r="21" spans="2:5" s="148" customFormat="1" ht="18.75" x14ac:dyDescent="0.3">
      <c r="B21"/>
      <c r="C21"/>
      <c r="D21"/>
      <c r="E21"/>
    </row>
    <row r="22" spans="2:5" s="148" customFormat="1" ht="18.75" x14ac:dyDescent="0.3">
      <c r="B22" s="241" t="s">
        <v>186</v>
      </c>
      <c r="C22" s="241"/>
      <c r="D22" s="241"/>
      <c r="E22" s="241"/>
    </row>
    <row r="23" spans="2:5" s="148" customFormat="1" ht="18.75" x14ac:dyDescent="0.3">
      <c r="B23" s="241"/>
      <c r="C23" s="241"/>
      <c r="D23" s="241"/>
      <c r="E23" s="241"/>
    </row>
    <row r="24" spans="2:5" s="148" customFormat="1" ht="18.75" x14ac:dyDescent="0.3">
      <c r="B24" s="241"/>
      <c r="C24" s="241"/>
      <c r="D24" s="241"/>
      <c r="E24" s="241"/>
    </row>
    <row r="25" spans="2:5" s="148" customFormat="1" ht="18.75" x14ac:dyDescent="0.3">
      <c r="B25"/>
      <c r="C25"/>
      <c r="D25"/>
      <c r="E25"/>
    </row>
    <row r="26" spans="2:5" s="148" customFormat="1" ht="18.75" x14ac:dyDescent="0.3">
      <c r="B26"/>
      <c r="C26"/>
      <c r="D26"/>
      <c r="E26"/>
    </row>
    <row r="27" spans="2:5" s="148" customFormat="1" ht="18.75" x14ac:dyDescent="0.3">
      <c r="B27"/>
      <c r="C27"/>
      <c r="D27"/>
      <c r="E27"/>
    </row>
    <row r="28" spans="2:5" s="148" customFormat="1" ht="18.75" x14ac:dyDescent="0.3">
      <c r="B28"/>
      <c r="C28"/>
      <c r="D28"/>
      <c r="E28"/>
    </row>
    <row r="29" spans="2:5" s="148" customFormat="1" ht="18.75" x14ac:dyDescent="0.3">
      <c r="B29"/>
      <c r="C29"/>
      <c r="D29"/>
      <c r="E29"/>
    </row>
    <row r="30" spans="2:5" s="148" customFormat="1" ht="18.75" x14ac:dyDescent="0.3">
      <c r="B30"/>
      <c r="C30"/>
      <c r="D30"/>
      <c r="E30"/>
    </row>
    <row r="31" spans="2:5" s="148" customFormat="1" ht="18.75" x14ac:dyDescent="0.3">
      <c r="B31"/>
      <c r="C31"/>
      <c r="D31"/>
      <c r="E31"/>
    </row>
    <row r="32" spans="2:5" s="148" customFormat="1" ht="18.75" x14ac:dyDescent="0.3">
      <c r="B32"/>
      <c r="C32"/>
      <c r="D32"/>
      <c r="E32"/>
    </row>
    <row r="33" spans="2:5" s="148" customFormat="1" ht="18.75" x14ac:dyDescent="0.3">
      <c r="B33"/>
      <c r="C33"/>
      <c r="D33"/>
      <c r="E33"/>
    </row>
    <row r="34" spans="2:5" s="148" customFormat="1" ht="18.75" x14ac:dyDescent="0.3">
      <c r="B34"/>
      <c r="C34"/>
      <c r="D34"/>
      <c r="E34"/>
    </row>
    <row r="35" spans="2:5" s="148" customFormat="1" ht="18.75" x14ac:dyDescent="0.3">
      <c r="B35"/>
      <c r="C35"/>
      <c r="D35"/>
      <c r="E35"/>
    </row>
    <row r="36" spans="2:5" s="148" customFormat="1" ht="18.75" x14ac:dyDescent="0.3">
      <c r="B36"/>
      <c r="C36"/>
      <c r="D36"/>
      <c r="E36"/>
    </row>
    <row r="37" spans="2:5" s="148" customFormat="1" ht="18.75" x14ac:dyDescent="0.3">
      <c r="B37"/>
      <c r="C37"/>
      <c r="D37"/>
      <c r="E37"/>
    </row>
    <row r="38" spans="2:5" s="148" customFormat="1" ht="18.75" x14ac:dyDescent="0.3">
      <c r="B38"/>
      <c r="C38"/>
      <c r="D38"/>
      <c r="E38"/>
    </row>
    <row r="39" spans="2:5" s="148" customFormat="1" ht="18.75" x14ac:dyDescent="0.3">
      <c r="B39"/>
      <c r="C39"/>
      <c r="D39"/>
      <c r="E39"/>
    </row>
    <row r="40" spans="2:5" s="148" customFormat="1" ht="18.75" x14ac:dyDescent="0.3">
      <c r="B40"/>
      <c r="C40"/>
      <c r="D40"/>
      <c r="E40"/>
    </row>
    <row r="41" spans="2:5" s="148" customFormat="1" ht="18.75" x14ac:dyDescent="0.3">
      <c r="B41"/>
      <c r="C41"/>
      <c r="D41"/>
      <c r="E41"/>
    </row>
    <row r="42" spans="2:5" s="148" customFormat="1" ht="18.75" x14ac:dyDescent="0.3">
      <c r="B42"/>
      <c r="C42"/>
      <c r="D42"/>
      <c r="E42"/>
    </row>
    <row r="43" spans="2:5" s="148" customFormat="1" ht="18.75" x14ac:dyDescent="0.3">
      <c r="B43"/>
      <c r="C43"/>
      <c r="D43"/>
      <c r="E43"/>
    </row>
    <row r="44" spans="2:5" s="148" customFormat="1" ht="18.75" x14ac:dyDescent="0.3">
      <c r="B44"/>
      <c r="C44"/>
      <c r="D44"/>
      <c r="E44"/>
    </row>
    <row r="45" spans="2:5" s="148" customFormat="1" ht="18.75" x14ac:dyDescent="0.3">
      <c r="B45"/>
      <c r="C45"/>
      <c r="D45"/>
      <c r="E45"/>
    </row>
    <row r="46" spans="2:5" s="148" customFormat="1" ht="18.75" x14ac:dyDescent="0.3">
      <c r="B46"/>
      <c r="C46"/>
      <c r="D46"/>
      <c r="E46"/>
    </row>
    <row r="47" spans="2:5" s="148" customFormat="1" ht="18.75" x14ac:dyDescent="0.3">
      <c r="B47"/>
      <c r="C47"/>
      <c r="D47"/>
      <c r="E47"/>
    </row>
    <row r="48" spans="2:5" s="133" customFormat="1" ht="15.75" x14ac:dyDescent="0.25">
      <c r="B48"/>
      <c r="C48"/>
      <c r="D48"/>
      <c r="E48"/>
    </row>
    <row r="49" spans="2:5" s="133" customFormat="1" ht="15.75" x14ac:dyDescent="0.25">
      <c r="B49"/>
      <c r="C49"/>
      <c r="D49"/>
      <c r="E49"/>
    </row>
    <row r="50" spans="2:5" s="133" customFormat="1" ht="15" customHeight="1" x14ac:dyDescent="0.25">
      <c r="B50"/>
      <c r="C50"/>
      <c r="D50"/>
      <c r="E50"/>
    </row>
    <row r="51" spans="2:5" s="133" customFormat="1" ht="15.75" x14ac:dyDescent="0.25">
      <c r="B51"/>
      <c r="C51"/>
      <c r="D51"/>
      <c r="E51"/>
    </row>
    <row r="52" spans="2:5" s="11" customFormat="1" x14ac:dyDescent="0.25">
      <c r="B52" s="22"/>
      <c r="C52" s="15"/>
      <c r="D52" s="15"/>
      <c r="E52" s="103"/>
    </row>
    <row r="53" spans="2:5" s="11" customFormat="1" ht="15.75" customHeight="1" x14ac:dyDescent="0.25">
      <c r="B53" s="239"/>
      <c r="C53" s="239"/>
      <c r="D53" s="239"/>
      <c r="E53" s="239"/>
    </row>
    <row r="54" spans="2:5" s="11" customFormat="1" ht="15.75" customHeight="1" x14ac:dyDescent="0.25">
      <c r="B54" s="239"/>
      <c r="C54" s="239"/>
      <c r="D54" s="239"/>
      <c r="E54" s="239"/>
    </row>
    <row r="55" spans="2:5" s="11" customFormat="1" ht="15.75" customHeight="1" x14ac:dyDescent="0.25">
      <c r="B55" s="239"/>
      <c r="C55" s="239"/>
      <c r="D55" s="239"/>
      <c r="E55" s="239"/>
    </row>
    <row r="56" spans="2:5" s="11" customFormat="1" ht="15.75" customHeight="1" x14ac:dyDescent="0.25">
      <c r="B56" s="240"/>
      <c r="C56" s="240"/>
      <c r="D56" s="240"/>
      <c r="E56" s="240"/>
    </row>
    <row r="57" spans="2:5" s="11" customFormat="1" ht="15.75" customHeight="1" x14ac:dyDescent="0.25">
      <c r="B57" s="240"/>
      <c r="C57" s="240"/>
      <c r="D57" s="240"/>
      <c r="E57" s="240"/>
    </row>
    <row r="58" spans="2:5" s="11" customFormat="1" ht="15.75" customHeight="1" x14ac:dyDescent="0.25">
      <c r="B58" s="240"/>
      <c r="C58" s="240"/>
      <c r="D58" s="240"/>
      <c r="E58" s="240"/>
    </row>
    <row r="59" spans="2:5" s="11" customFormat="1" x14ac:dyDescent="0.25">
      <c r="B59" s="5"/>
      <c r="C59" s="6"/>
      <c r="D59" s="3"/>
      <c r="E59" s="3"/>
    </row>
    <row r="60" spans="2:5" s="11" customFormat="1" x14ac:dyDescent="0.25">
      <c r="D60" s="215"/>
    </row>
    <row r="61" spans="2:5" s="11" customFormat="1" x14ac:dyDescent="0.25"/>
    <row r="62" spans="2:5" s="11" customFormat="1" x14ac:dyDescent="0.25"/>
    <row r="63" spans="2:5" s="11" customFormat="1" x14ac:dyDescent="0.25">
      <c r="B63" s="5"/>
      <c r="C63" s="6"/>
      <c r="D63" s="3"/>
      <c r="E63" s="3"/>
    </row>
    <row r="64" spans="2:5" s="11" customFormat="1" x14ac:dyDescent="0.25">
      <c r="B64" s="5"/>
      <c r="C64" s="6"/>
      <c r="D64" s="3"/>
      <c r="E64" s="3"/>
    </row>
    <row r="65" spans="2:5" s="11" customFormat="1" x14ac:dyDescent="0.25">
      <c r="B65" s="5"/>
      <c r="C65" s="6"/>
      <c r="D65" s="3"/>
      <c r="E65" s="3"/>
    </row>
    <row r="66" spans="2:5" s="11" customFormat="1" x14ac:dyDescent="0.25">
      <c r="B66" s="5"/>
      <c r="C66" s="6"/>
      <c r="D66" s="3"/>
      <c r="E66" s="3"/>
    </row>
    <row r="67" spans="2:5" s="11" customFormat="1" x14ac:dyDescent="0.25">
      <c r="B67" s="5"/>
      <c r="C67" s="6"/>
      <c r="D67" s="3"/>
      <c r="E67" s="3"/>
    </row>
    <row r="68" spans="2:5" s="11" customFormat="1" x14ac:dyDescent="0.25">
      <c r="B68" s="5"/>
      <c r="C68" s="6"/>
      <c r="D68" s="3"/>
      <c r="E68" s="3"/>
    </row>
    <row r="69" spans="2:5" s="11" customFormat="1" x14ac:dyDescent="0.25">
      <c r="B69" s="5"/>
      <c r="C69" s="6"/>
      <c r="D69" s="3"/>
      <c r="E69" s="3"/>
    </row>
    <row r="70" spans="2:5" s="11" customFormat="1" x14ac:dyDescent="0.25">
      <c r="B70" s="5"/>
      <c r="C70" s="6"/>
      <c r="D70" s="3"/>
      <c r="E70" s="3"/>
    </row>
    <row r="71" spans="2:5" s="11" customFormat="1" x14ac:dyDescent="0.25">
      <c r="B71" s="5"/>
      <c r="C71" s="6"/>
      <c r="D71" s="3"/>
      <c r="E71" s="3"/>
    </row>
    <row r="72" spans="2:5" s="11" customFormat="1" x14ac:dyDescent="0.25">
      <c r="B72" s="5"/>
      <c r="C72" s="6"/>
      <c r="D72" s="3"/>
      <c r="E72" s="3"/>
    </row>
    <row r="73" spans="2:5" s="11" customFormat="1" x14ac:dyDescent="0.25">
      <c r="B73" s="5"/>
      <c r="C73" s="6"/>
      <c r="D73" s="3"/>
      <c r="E73" s="3"/>
    </row>
  </sheetData>
  <mergeCells count="3">
    <mergeCell ref="B53:E55"/>
    <mergeCell ref="B56:E58"/>
    <mergeCell ref="B22:E24"/>
  </mergeCells>
  <printOptions horizontalCentered="1"/>
  <pageMargins left="0.2" right="0.2" top="0.45" bottom="0.75" header="0.3" footer="0.3"/>
  <pageSetup scale="60" fitToHeight="0" orientation="portrait" r:id="rId1"/>
  <headerFooter>
    <oddFooter>&amp;C&amp;"-,Bold"&amp;14Venturity Financial Partners
&amp;"-,Regular"972.692.0380
14131 Midway Road, Ste 112 
Addison, TX 75001
www.Venturity.com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E8032-39F2-442A-AE5E-00DA464194C2}">
  <sheetPr>
    <pageSetUpPr fitToPage="1"/>
  </sheetPr>
  <dimension ref="A1:D11"/>
  <sheetViews>
    <sheetView zoomScale="85" zoomScaleNormal="85" workbookViewId="0">
      <pane ySplit="2" topLeftCell="A3" activePane="bottomLeft" state="frozen"/>
      <selection pane="bottomLeft" sqref="A1:D1"/>
    </sheetView>
  </sheetViews>
  <sheetFormatPr defaultRowHeight="15" x14ac:dyDescent="0.25"/>
  <cols>
    <col min="1" max="1" width="26.28515625" customWidth="1"/>
    <col min="2" max="2" width="43.42578125" customWidth="1"/>
    <col min="3" max="4" width="50.7109375" customWidth="1"/>
  </cols>
  <sheetData>
    <row r="1" spans="1:4" ht="48.75" customHeight="1" thickBot="1" x14ac:dyDescent="0.3">
      <c r="A1" s="280" t="s">
        <v>187</v>
      </c>
      <c r="B1" s="280"/>
      <c r="C1" s="280"/>
      <c r="D1" s="280"/>
    </row>
    <row r="2" spans="1:4" ht="25.5" customHeight="1" thickBot="1" x14ac:dyDescent="0.3">
      <c r="A2" s="29" t="s">
        <v>79</v>
      </c>
      <c r="B2" s="29" t="s">
        <v>80</v>
      </c>
      <c r="C2" s="30" t="s">
        <v>81</v>
      </c>
      <c r="D2" s="31" t="s">
        <v>82</v>
      </c>
    </row>
    <row r="3" spans="1:4" ht="139.5" customHeight="1" x14ac:dyDescent="0.25">
      <c r="A3" s="281" t="s">
        <v>83</v>
      </c>
      <c r="B3" s="32" t="s">
        <v>84</v>
      </c>
      <c r="C3" s="33" t="s">
        <v>85</v>
      </c>
      <c r="D3" s="34" t="s">
        <v>86</v>
      </c>
    </row>
    <row r="4" spans="1:4" ht="39.950000000000003" customHeight="1" x14ac:dyDescent="0.25">
      <c r="A4" s="282"/>
      <c r="B4" s="35" t="s">
        <v>44</v>
      </c>
      <c r="C4" s="36" t="s">
        <v>87</v>
      </c>
      <c r="D4" s="37"/>
    </row>
    <row r="5" spans="1:4" ht="39.950000000000003" customHeight="1" x14ac:dyDescent="0.25">
      <c r="A5" s="282"/>
      <c r="B5" s="35" t="s">
        <v>88</v>
      </c>
      <c r="C5" s="36" t="s">
        <v>89</v>
      </c>
      <c r="D5" s="38" t="s">
        <v>90</v>
      </c>
    </row>
    <row r="6" spans="1:4" ht="39.950000000000003" customHeight="1" x14ac:dyDescent="0.25">
      <c r="A6" s="282"/>
      <c r="B6" s="39" t="s">
        <v>46</v>
      </c>
      <c r="C6" s="36" t="s">
        <v>91</v>
      </c>
      <c r="D6" s="37"/>
    </row>
    <row r="7" spans="1:4" ht="112.5" customHeight="1" x14ac:dyDescent="0.25">
      <c r="A7" s="282"/>
      <c r="B7" s="39" t="s">
        <v>10</v>
      </c>
      <c r="C7" s="36" t="s">
        <v>92</v>
      </c>
      <c r="D7" s="37"/>
    </row>
    <row r="8" spans="1:4" ht="31.5" x14ac:dyDescent="0.25">
      <c r="A8" s="282" t="s">
        <v>93</v>
      </c>
      <c r="B8" s="39" t="s">
        <v>21</v>
      </c>
      <c r="C8" s="36" t="s">
        <v>161</v>
      </c>
      <c r="D8" s="37"/>
    </row>
    <row r="9" spans="1:4" ht="31.5" x14ac:dyDescent="0.25">
      <c r="A9" s="282"/>
      <c r="B9" s="39" t="s">
        <v>49</v>
      </c>
      <c r="C9" s="36" t="s">
        <v>162</v>
      </c>
      <c r="D9" s="37"/>
    </row>
    <row r="10" spans="1:4" ht="63" x14ac:dyDescent="0.25">
      <c r="A10" s="282"/>
      <c r="B10" s="39" t="s">
        <v>94</v>
      </c>
      <c r="C10" s="36" t="s">
        <v>95</v>
      </c>
      <c r="D10" s="37"/>
    </row>
    <row r="11" spans="1:4" ht="95.25" thickBot="1" x14ac:dyDescent="0.3">
      <c r="A11" s="283"/>
      <c r="B11" s="40" t="s">
        <v>96</v>
      </c>
      <c r="C11" s="41" t="s">
        <v>163</v>
      </c>
      <c r="D11" s="42"/>
    </row>
  </sheetData>
  <customSheetViews>
    <customSheetView guid="{DACD6839-11B2-4306-A105-E4EA0BCEA251}" scale="85" fitToPage="1">
      <pane ySplit="2" topLeftCell="A3" activePane="bottomLeft" state="frozen"/>
      <selection pane="bottomLeft" activeCell="C11" sqref="C11"/>
      <pageMargins left="0.5" right="0.5" top="0.5" bottom="0.5" header="0.3" footer="0.3"/>
      <pageSetup scale="74" orientation="landscape" horizontalDpi="4294967293" r:id="rId1"/>
    </customSheetView>
  </customSheetViews>
  <mergeCells count="3">
    <mergeCell ref="A1:D1"/>
    <mergeCell ref="A3:A7"/>
    <mergeCell ref="A8:A11"/>
  </mergeCells>
  <pageMargins left="0.5" right="0.5" top="0.5" bottom="0.5" header="0.3" footer="0.3"/>
  <pageSetup scale="74" orientation="landscape" horizontalDpi="4294967293"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A321B-A081-44EE-B15F-BB0698BA7A8F}">
  <dimension ref="A1:Q14"/>
  <sheetViews>
    <sheetView zoomScale="85" zoomScaleNormal="85" workbookViewId="0">
      <selection activeCell="A26" sqref="A26"/>
    </sheetView>
  </sheetViews>
  <sheetFormatPr defaultRowHeight="15" x14ac:dyDescent="0.25"/>
  <cols>
    <col min="1" max="1" width="52" style="2" bestFit="1" customWidth="1"/>
    <col min="2" max="2" width="5.85546875" style="2" bestFit="1" customWidth="1"/>
    <col min="3" max="3" width="17.7109375" style="2" bestFit="1" customWidth="1"/>
    <col min="4" max="4" width="11.5703125" style="2" bestFit="1" customWidth="1"/>
    <col min="5" max="6" width="9.140625" style="2"/>
    <col min="7" max="7" width="28.7109375" style="2" bestFit="1" customWidth="1"/>
    <col min="8" max="9" width="12" style="2" bestFit="1" customWidth="1"/>
    <col min="10" max="10" width="12.42578125" style="2" bestFit="1" customWidth="1"/>
    <col min="11" max="11" width="13.140625" style="2" bestFit="1" customWidth="1"/>
    <col min="12" max="12" width="12.42578125" style="2" bestFit="1" customWidth="1"/>
    <col min="13" max="13" width="15.85546875" style="2" customWidth="1"/>
    <col min="14" max="14" width="15.28515625" style="2" customWidth="1"/>
    <col min="15" max="15" width="11.7109375" style="2" bestFit="1" customWidth="1"/>
    <col min="16" max="16" width="14.85546875" style="2" bestFit="1" customWidth="1"/>
    <col min="17" max="17" width="11.140625" style="2" bestFit="1" customWidth="1"/>
    <col min="18" max="16384" width="9.140625" style="2"/>
  </cols>
  <sheetData>
    <row r="1" spans="1:17" ht="19.5" thickBot="1" x14ac:dyDescent="0.35">
      <c r="A1" s="284" t="s">
        <v>30</v>
      </c>
      <c r="B1" s="285"/>
      <c r="C1" s="285"/>
      <c r="D1" s="285"/>
      <c r="E1" s="285"/>
      <c r="F1" s="286"/>
      <c r="G1" s="287" t="s">
        <v>118</v>
      </c>
      <c r="H1" s="288"/>
      <c r="I1" s="288"/>
      <c r="J1" s="288"/>
      <c r="K1" s="288"/>
      <c r="L1" s="288"/>
      <c r="M1" s="288"/>
      <c r="N1" s="288"/>
      <c r="O1" s="288"/>
      <c r="P1" s="288"/>
      <c r="Q1" s="289"/>
    </row>
    <row r="2" spans="1:17" ht="105" x14ac:dyDescent="0.25">
      <c r="A2" s="93"/>
      <c r="B2" s="94"/>
      <c r="C2" s="94"/>
      <c r="D2" s="94"/>
      <c r="E2" s="94"/>
      <c r="F2" s="95"/>
      <c r="G2" s="211" t="s">
        <v>16</v>
      </c>
      <c r="H2" s="212" t="s">
        <v>11</v>
      </c>
      <c r="I2" s="212" t="s">
        <v>9</v>
      </c>
      <c r="J2" s="212" t="s">
        <v>15</v>
      </c>
      <c r="K2" s="212" t="s">
        <v>10</v>
      </c>
      <c r="L2" s="212" t="s">
        <v>12</v>
      </c>
      <c r="M2" s="212" t="s">
        <v>13</v>
      </c>
      <c r="N2" s="212" t="s">
        <v>14</v>
      </c>
      <c r="O2" s="212" t="s">
        <v>17</v>
      </c>
      <c r="P2" s="212" t="s">
        <v>1</v>
      </c>
      <c r="Q2" s="213" t="s">
        <v>0</v>
      </c>
    </row>
    <row r="3" spans="1:17" x14ac:dyDescent="0.25">
      <c r="A3" s="96"/>
      <c r="B3" s="46"/>
      <c r="C3" s="45"/>
      <c r="D3" s="80"/>
      <c r="E3" s="13"/>
      <c r="F3" s="97"/>
      <c r="G3" s="81">
        <v>300000</v>
      </c>
      <c r="H3" s="81">
        <v>1000</v>
      </c>
      <c r="I3" s="81">
        <v>1000</v>
      </c>
      <c r="J3" s="81">
        <v>2000</v>
      </c>
      <c r="K3" s="81">
        <v>10000</v>
      </c>
      <c r="L3" s="81">
        <v>2000</v>
      </c>
      <c r="M3" s="82">
        <v>10000</v>
      </c>
      <c r="N3" s="82">
        <v>500</v>
      </c>
      <c r="O3" s="82">
        <v>500</v>
      </c>
      <c r="P3" s="83">
        <f>SUM(G3:L3)-SUM(M3:O3)</f>
        <v>305000</v>
      </c>
      <c r="Q3" s="84">
        <f>EOMONTH(Calculator!D5-365,0)</f>
        <v>43585</v>
      </c>
    </row>
    <row r="4" spans="1:17" x14ac:dyDescent="0.25">
      <c r="A4" s="98" t="s">
        <v>27</v>
      </c>
      <c r="B4" s="46"/>
      <c r="C4" s="14">
        <f>AVERAGE($P$3:$P$14)</f>
        <v>305000</v>
      </c>
      <c r="D4" s="99"/>
      <c r="E4" s="13"/>
      <c r="F4" s="97"/>
      <c r="G4" s="85">
        <v>300000</v>
      </c>
      <c r="H4" s="85">
        <v>1000</v>
      </c>
      <c r="I4" s="85">
        <v>1000</v>
      </c>
      <c r="J4" s="85">
        <v>2000</v>
      </c>
      <c r="K4" s="85">
        <v>10000</v>
      </c>
      <c r="L4" s="85">
        <v>2000</v>
      </c>
      <c r="M4" s="86">
        <v>10000</v>
      </c>
      <c r="N4" s="86">
        <v>500</v>
      </c>
      <c r="O4" s="86">
        <v>500</v>
      </c>
      <c r="P4" s="20">
        <f t="shared" ref="P4:P14" si="0">SUM(G4:L4)-SUM(M4:O4)</f>
        <v>305000</v>
      </c>
      <c r="Q4" s="87">
        <f>EOMONTH(Q3+15,0)</f>
        <v>43616</v>
      </c>
    </row>
    <row r="5" spans="1:17" x14ac:dyDescent="0.25">
      <c r="A5" s="100"/>
      <c r="B5" s="46"/>
      <c r="C5" s="46"/>
      <c r="D5" s="99"/>
      <c r="E5" s="13"/>
      <c r="F5" s="97"/>
      <c r="G5" s="85">
        <v>300000</v>
      </c>
      <c r="H5" s="85">
        <v>1000</v>
      </c>
      <c r="I5" s="85">
        <v>1000</v>
      </c>
      <c r="J5" s="85">
        <v>2000</v>
      </c>
      <c r="K5" s="85">
        <v>10000</v>
      </c>
      <c r="L5" s="85">
        <v>2000</v>
      </c>
      <c r="M5" s="86">
        <v>10000</v>
      </c>
      <c r="N5" s="86">
        <v>500</v>
      </c>
      <c r="O5" s="86">
        <v>500</v>
      </c>
      <c r="P5" s="20">
        <f>SUM(G5:L5)-SUM(M5:O5)</f>
        <v>305000</v>
      </c>
      <c r="Q5" s="87">
        <f t="shared" ref="Q5:Q14" si="1">EOMONTH(Q4+15,0)</f>
        <v>43646</v>
      </c>
    </row>
    <row r="6" spans="1:17" x14ac:dyDescent="0.25">
      <c r="A6" s="98" t="s">
        <v>26</v>
      </c>
      <c r="B6" s="46">
        <v>2.5</v>
      </c>
      <c r="C6" s="14">
        <f>+B6*C4</f>
        <v>762500</v>
      </c>
      <c r="D6" s="101" t="s">
        <v>19</v>
      </c>
      <c r="E6" s="13"/>
      <c r="F6" s="97"/>
      <c r="G6" s="85">
        <v>300000</v>
      </c>
      <c r="H6" s="85">
        <v>1000</v>
      </c>
      <c r="I6" s="85">
        <v>1000</v>
      </c>
      <c r="J6" s="85">
        <v>2000</v>
      </c>
      <c r="K6" s="85">
        <v>10000</v>
      </c>
      <c r="L6" s="85">
        <v>2000</v>
      </c>
      <c r="M6" s="86">
        <v>10000</v>
      </c>
      <c r="N6" s="86">
        <v>500</v>
      </c>
      <c r="O6" s="86">
        <v>500</v>
      </c>
      <c r="P6" s="20">
        <f t="shared" si="0"/>
        <v>305000</v>
      </c>
      <c r="Q6" s="87">
        <f t="shared" si="1"/>
        <v>43677</v>
      </c>
    </row>
    <row r="7" spans="1:17" x14ac:dyDescent="0.25">
      <c r="A7" s="100"/>
      <c r="B7" s="46"/>
      <c r="C7" s="46"/>
      <c r="D7" s="101"/>
      <c r="E7" s="13"/>
      <c r="F7" s="97"/>
      <c r="G7" s="85">
        <v>300000</v>
      </c>
      <c r="H7" s="85">
        <v>1000</v>
      </c>
      <c r="I7" s="85">
        <v>1000</v>
      </c>
      <c r="J7" s="85">
        <v>2000</v>
      </c>
      <c r="K7" s="85">
        <v>10000</v>
      </c>
      <c r="L7" s="85">
        <v>2000</v>
      </c>
      <c r="M7" s="86">
        <v>10000</v>
      </c>
      <c r="N7" s="86">
        <v>500</v>
      </c>
      <c r="O7" s="86">
        <v>500</v>
      </c>
      <c r="P7" s="20">
        <f t="shared" si="0"/>
        <v>305000</v>
      </c>
      <c r="Q7" s="87">
        <f t="shared" si="1"/>
        <v>43708</v>
      </c>
    </row>
    <row r="8" spans="1:17" x14ac:dyDescent="0.25">
      <c r="A8" s="98" t="s">
        <v>28</v>
      </c>
      <c r="B8" s="46" t="s">
        <v>18</v>
      </c>
      <c r="C8" s="14">
        <v>10000000</v>
      </c>
      <c r="D8" s="101" t="s">
        <v>20</v>
      </c>
      <c r="E8" s="13"/>
      <c r="F8" s="97"/>
      <c r="G8" s="85">
        <v>300000</v>
      </c>
      <c r="H8" s="85">
        <v>1000</v>
      </c>
      <c r="I8" s="85">
        <v>1000</v>
      </c>
      <c r="J8" s="85">
        <v>2000</v>
      </c>
      <c r="K8" s="85">
        <v>10000</v>
      </c>
      <c r="L8" s="85">
        <v>2000</v>
      </c>
      <c r="M8" s="86">
        <v>10000</v>
      </c>
      <c r="N8" s="86">
        <v>500</v>
      </c>
      <c r="O8" s="86">
        <v>500</v>
      </c>
      <c r="P8" s="20">
        <f t="shared" si="0"/>
        <v>305000</v>
      </c>
      <c r="Q8" s="87">
        <f t="shared" si="1"/>
        <v>43738</v>
      </c>
    </row>
    <row r="9" spans="1:17" x14ac:dyDescent="0.25">
      <c r="A9" s="100"/>
      <c r="B9" s="46"/>
      <c r="C9" s="46"/>
      <c r="D9" s="99"/>
      <c r="E9" s="13"/>
      <c r="F9" s="97"/>
      <c r="G9" s="85">
        <v>300000</v>
      </c>
      <c r="H9" s="85">
        <v>1000</v>
      </c>
      <c r="I9" s="85">
        <v>1000</v>
      </c>
      <c r="J9" s="85">
        <v>2000</v>
      </c>
      <c r="K9" s="85">
        <v>10000</v>
      </c>
      <c r="L9" s="85">
        <v>2000</v>
      </c>
      <c r="M9" s="86">
        <v>10000</v>
      </c>
      <c r="N9" s="86">
        <v>500</v>
      </c>
      <c r="O9" s="86">
        <v>500</v>
      </c>
      <c r="P9" s="20">
        <f t="shared" si="0"/>
        <v>305000</v>
      </c>
      <c r="Q9" s="87">
        <f t="shared" si="1"/>
        <v>43769</v>
      </c>
    </row>
    <row r="10" spans="1:17" x14ac:dyDescent="0.25">
      <c r="A10" s="100" t="s">
        <v>29</v>
      </c>
      <c r="B10" s="46"/>
      <c r="C10" s="14">
        <f>MIN(C8,C6)</f>
        <v>762500</v>
      </c>
      <c r="D10" s="99"/>
      <c r="E10" s="13"/>
      <c r="F10" s="97"/>
      <c r="G10" s="85">
        <v>300000</v>
      </c>
      <c r="H10" s="85">
        <v>1000</v>
      </c>
      <c r="I10" s="85">
        <v>1000</v>
      </c>
      <c r="J10" s="85">
        <v>2000</v>
      </c>
      <c r="K10" s="85">
        <v>10000</v>
      </c>
      <c r="L10" s="85">
        <v>2000</v>
      </c>
      <c r="M10" s="86">
        <v>10000</v>
      </c>
      <c r="N10" s="86">
        <v>500</v>
      </c>
      <c r="O10" s="86">
        <v>500</v>
      </c>
      <c r="P10" s="20">
        <f t="shared" si="0"/>
        <v>305000</v>
      </c>
      <c r="Q10" s="87">
        <f t="shared" si="1"/>
        <v>43799</v>
      </c>
    </row>
    <row r="11" spans="1:17" x14ac:dyDescent="0.25">
      <c r="A11" s="96"/>
      <c r="B11" s="46"/>
      <c r="C11" s="45"/>
      <c r="D11" s="80"/>
      <c r="E11" s="13"/>
      <c r="F11" s="97"/>
      <c r="G11" s="85">
        <v>300000</v>
      </c>
      <c r="H11" s="85">
        <v>1000</v>
      </c>
      <c r="I11" s="85">
        <v>1000</v>
      </c>
      <c r="J11" s="85">
        <v>2000</v>
      </c>
      <c r="K11" s="85">
        <v>10000</v>
      </c>
      <c r="L11" s="85">
        <v>2000</v>
      </c>
      <c r="M11" s="86">
        <v>10000</v>
      </c>
      <c r="N11" s="86">
        <v>500</v>
      </c>
      <c r="O11" s="86">
        <v>500</v>
      </c>
      <c r="P11" s="20">
        <f t="shared" si="0"/>
        <v>305000</v>
      </c>
      <c r="Q11" s="87">
        <f t="shared" si="1"/>
        <v>43830</v>
      </c>
    </row>
    <row r="12" spans="1:17" x14ac:dyDescent="0.25">
      <c r="A12" s="209"/>
      <c r="B12" s="13"/>
      <c r="C12" s="13"/>
      <c r="D12" s="13"/>
      <c r="E12" s="13"/>
      <c r="F12" s="97"/>
      <c r="G12" s="85">
        <v>300000</v>
      </c>
      <c r="H12" s="85">
        <v>1000</v>
      </c>
      <c r="I12" s="85">
        <v>1000</v>
      </c>
      <c r="J12" s="85">
        <v>2000</v>
      </c>
      <c r="K12" s="85">
        <v>10000</v>
      </c>
      <c r="L12" s="85">
        <v>2000</v>
      </c>
      <c r="M12" s="86">
        <v>10000</v>
      </c>
      <c r="N12" s="86">
        <v>500</v>
      </c>
      <c r="O12" s="86">
        <v>500</v>
      </c>
      <c r="P12" s="20">
        <f t="shared" si="0"/>
        <v>305000</v>
      </c>
      <c r="Q12" s="87">
        <f t="shared" si="1"/>
        <v>43861</v>
      </c>
    </row>
    <row r="13" spans="1:17" x14ac:dyDescent="0.25">
      <c r="A13" s="209"/>
      <c r="B13" s="13"/>
      <c r="C13" s="13"/>
      <c r="D13" s="13"/>
      <c r="E13" s="13"/>
      <c r="F13" s="97"/>
      <c r="G13" s="85">
        <v>300000</v>
      </c>
      <c r="H13" s="85">
        <v>1000</v>
      </c>
      <c r="I13" s="85">
        <v>1000</v>
      </c>
      <c r="J13" s="85">
        <v>2000</v>
      </c>
      <c r="K13" s="85">
        <v>10000</v>
      </c>
      <c r="L13" s="85">
        <v>2000</v>
      </c>
      <c r="M13" s="86">
        <v>10000</v>
      </c>
      <c r="N13" s="86">
        <v>500</v>
      </c>
      <c r="O13" s="86">
        <v>500</v>
      </c>
      <c r="P13" s="20">
        <f t="shared" si="0"/>
        <v>305000</v>
      </c>
      <c r="Q13" s="87">
        <f t="shared" si="1"/>
        <v>43890</v>
      </c>
    </row>
    <row r="14" spans="1:17" ht="15.75" thickBot="1" x14ac:dyDescent="0.3">
      <c r="A14" s="210"/>
      <c r="B14" s="88"/>
      <c r="C14" s="88"/>
      <c r="D14" s="88"/>
      <c r="E14" s="88"/>
      <c r="F14" s="102"/>
      <c r="G14" s="89">
        <v>300000</v>
      </c>
      <c r="H14" s="89">
        <v>1000</v>
      </c>
      <c r="I14" s="89">
        <v>1000</v>
      </c>
      <c r="J14" s="89">
        <v>2000</v>
      </c>
      <c r="K14" s="89">
        <v>10000</v>
      </c>
      <c r="L14" s="89">
        <v>2000</v>
      </c>
      <c r="M14" s="90">
        <v>10000</v>
      </c>
      <c r="N14" s="90">
        <v>500</v>
      </c>
      <c r="O14" s="90">
        <v>500</v>
      </c>
      <c r="P14" s="91">
        <f t="shared" si="0"/>
        <v>305000</v>
      </c>
      <c r="Q14" s="92">
        <f t="shared" si="1"/>
        <v>43921</v>
      </c>
    </row>
  </sheetData>
  <customSheetViews>
    <customSheetView guid="{DACD6839-11B2-4306-A105-E4EA0BCEA251}" scale="85">
      <selection activeCell="G21" sqref="G21"/>
      <pageMargins left="0.7" right="0.7" top="0.75" bottom="0.75" header="0.3" footer="0.3"/>
      <pageSetup scale="85" orientation="landscape" r:id="rId1"/>
    </customSheetView>
  </customSheetViews>
  <mergeCells count="2">
    <mergeCell ref="A1:F1"/>
    <mergeCell ref="G1:Q1"/>
  </mergeCells>
  <pageMargins left="0.7" right="0.7" top="0.75" bottom="0.75" header="0.3" footer="0.3"/>
  <pageSetup scale="85"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3F245-B62E-47E0-BD6B-BB1FCA873EF9}">
  <sheetPr>
    <tabColor theme="1"/>
  </sheetPr>
  <dimension ref="A1:F8"/>
  <sheetViews>
    <sheetView workbookViewId="0">
      <selection activeCell="D2" sqref="D2"/>
    </sheetView>
  </sheetViews>
  <sheetFormatPr defaultRowHeight="15" x14ac:dyDescent="0.25"/>
  <cols>
    <col min="4" max="4" width="21.42578125" bestFit="1" customWidth="1"/>
    <col min="6" max="6" width="30.42578125" bestFit="1" customWidth="1"/>
  </cols>
  <sheetData>
    <row r="1" spans="1:6" x14ac:dyDescent="0.25">
      <c r="A1" t="s">
        <v>65</v>
      </c>
      <c r="B1" t="s">
        <v>71</v>
      </c>
      <c r="D1" t="s">
        <v>21</v>
      </c>
      <c r="F1" t="s">
        <v>34</v>
      </c>
    </row>
    <row r="2" spans="1:6" x14ac:dyDescent="0.25">
      <c r="A2" t="s">
        <v>66</v>
      </c>
      <c r="B2" t="s">
        <v>72</v>
      </c>
      <c r="D2" t="s">
        <v>49</v>
      </c>
      <c r="F2" t="s">
        <v>36</v>
      </c>
    </row>
    <row r="3" spans="1:6" x14ac:dyDescent="0.25">
      <c r="D3" t="s">
        <v>100</v>
      </c>
      <c r="F3" t="s">
        <v>37</v>
      </c>
    </row>
    <row r="4" spans="1:6" x14ac:dyDescent="0.25">
      <c r="D4" t="s">
        <v>50</v>
      </c>
      <c r="F4" t="s">
        <v>35</v>
      </c>
    </row>
    <row r="5" spans="1:6" x14ac:dyDescent="0.25">
      <c r="F5" t="s">
        <v>41</v>
      </c>
    </row>
    <row r="6" spans="1:6" x14ac:dyDescent="0.25">
      <c r="F6" t="s">
        <v>38</v>
      </c>
    </row>
    <row r="7" spans="1:6" x14ac:dyDescent="0.25">
      <c r="F7" t="s">
        <v>39</v>
      </c>
    </row>
    <row r="8" spans="1:6" x14ac:dyDescent="0.25">
      <c r="F8" t="s">
        <v>40</v>
      </c>
    </row>
  </sheetData>
  <customSheetViews>
    <customSheetView guid="{DACD6839-11B2-4306-A105-E4EA0BCEA251}" state="hidden">
      <selection activeCell="D2" sqref="D2"/>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018F6-F29B-4E64-8D23-CA1374DF95CF}">
  <sheetPr>
    <tabColor rgb="FFFF0000"/>
  </sheetPr>
  <dimension ref="A1:H74"/>
  <sheetViews>
    <sheetView showGridLines="0" zoomScale="70" zoomScaleNormal="70" workbookViewId="0">
      <pane ySplit="1" topLeftCell="A2" activePane="bottomLeft" state="frozen"/>
      <selection pane="bottomLeft" activeCell="D9" sqref="D9"/>
    </sheetView>
  </sheetViews>
  <sheetFormatPr defaultRowHeight="15" outlineLevelCol="1" x14ac:dyDescent="0.25"/>
  <cols>
    <col min="1" max="1" width="5" style="5" customWidth="1"/>
    <col min="2" max="2" width="12.42578125" style="6" customWidth="1"/>
    <col min="3" max="3" width="118.5703125" style="3" customWidth="1"/>
    <col min="4" max="4" width="32.42578125" style="3" customWidth="1"/>
    <col min="5" max="5" width="23.85546875" style="21" hidden="1" customWidth="1" outlineLevel="1"/>
    <col min="6" max="6" width="23.85546875" style="24" hidden="1" customWidth="1" outlineLevel="1"/>
    <col min="7" max="7" width="14" customWidth="1" collapsed="1"/>
  </cols>
  <sheetData>
    <row r="1" spans="1:8" s="143" customFormat="1" ht="79.5" customHeight="1" x14ac:dyDescent="0.35">
      <c r="A1" s="196"/>
      <c r="B1" s="196"/>
      <c r="C1" s="214" t="s">
        <v>184</v>
      </c>
      <c r="E1" s="141" t="s">
        <v>68</v>
      </c>
      <c r="F1" s="142"/>
      <c r="G1" s="23" t="s">
        <v>55</v>
      </c>
      <c r="H1" s="23"/>
    </row>
    <row r="2" spans="1:8" s="148" customFormat="1" ht="18.75" x14ac:dyDescent="0.3">
      <c r="A2" s="144"/>
      <c r="B2" s="145"/>
      <c r="C2" s="197"/>
      <c r="D2" s="147"/>
      <c r="E2" s="141"/>
      <c r="F2" s="142"/>
    </row>
    <row r="3" spans="1:8" s="148" customFormat="1" ht="18.75" x14ac:dyDescent="0.3">
      <c r="A3" s="149" t="s">
        <v>56</v>
      </c>
      <c r="B3" s="150"/>
      <c r="C3" s="151"/>
      <c r="D3" s="152" t="s">
        <v>185</v>
      </c>
      <c r="E3" s="141"/>
      <c r="F3" s="142"/>
    </row>
    <row r="4" spans="1:8" s="148" customFormat="1" ht="18.75" x14ac:dyDescent="0.3">
      <c r="B4" s="145"/>
      <c r="C4" s="146"/>
      <c r="D4" s="145"/>
      <c r="E4" s="141"/>
      <c r="F4" s="142"/>
    </row>
    <row r="5" spans="1:8" s="148" customFormat="1" ht="18.75" x14ac:dyDescent="0.3">
      <c r="A5" s="149" t="s">
        <v>57</v>
      </c>
      <c r="B5" s="150"/>
      <c r="C5" s="151"/>
      <c r="D5" s="153">
        <v>43945</v>
      </c>
      <c r="E5" s="141"/>
      <c r="F5" s="142"/>
    </row>
    <row r="6" spans="1:8" s="148" customFormat="1" ht="18.75" x14ac:dyDescent="0.3">
      <c r="B6" s="145"/>
      <c r="C6" s="146"/>
      <c r="D6" s="154"/>
      <c r="E6" s="141"/>
      <c r="F6" s="142"/>
    </row>
    <row r="7" spans="1:8" s="148" customFormat="1" ht="18.75" x14ac:dyDescent="0.3">
      <c r="A7" s="149" t="s">
        <v>58</v>
      </c>
      <c r="B7" s="150"/>
      <c r="C7" s="151"/>
      <c r="D7" s="155">
        <v>762500</v>
      </c>
      <c r="E7" s="141"/>
      <c r="F7" s="142"/>
    </row>
    <row r="8" spans="1:8" s="148" customFormat="1" ht="18.75" x14ac:dyDescent="0.3">
      <c r="B8" s="145"/>
      <c r="C8" s="146"/>
      <c r="D8" s="154"/>
      <c r="E8" s="141"/>
      <c r="F8" s="142"/>
    </row>
    <row r="9" spans="1:8" s="148" customFormat="1" ht="18.75" x14ac:dyDescent="0.3">
      <c r="A9" s="149" t="s">
        <v>61</v>
      </c>
      <c r="B9" s="150"/>
      <c r="C9" s="151"/>
      <c r="D9" s="156">
        <f>+D5+(8*7)</f>
        <v>44001</v>
      </c>
      <c r="E9" s="141">
        <f>(D9-'Payroll Cost_Budget'!B17)+(D9-'Nonpayroll Cost_Budget'!Q2)</f>
        <v>0</v>
      </c>
      <c r="F9" s="142" t="s">
        <v>69</v>
      </c>
    </row>
    <row r="10" spans="1:8" s="148" customFormat="1" ht="18.75" x14ac:dyDescent="0.3">
      <c r="B10" s="145"/>
      <c r="C10" s="146"/>
      <c r="D10" s="154"/>
      <c r="E10" s="141"/>
      <c r="F10" s="142"/>
    </row>
    <row r="11" spans="1:8" s="148" customFormat="1" ht="18.75" x14ac:dyDescent="0.3">
      <c r="A11" s="149" t="s">
        <v>59</v>
      </c>
      <c r="B11" s="150"/>
      <c r="C11" s="151"/>
      <c r="D11" s="156">
        <f>+D5+90</f>
        <v>44035</v>
      </c>
      <c r="E11" s="141"/>
      <c r="F11" s="142"/>
    </row>
    <row r="12" spans="1:8" s="148" customFormat="1" ht="18.75" x14ac:dyDescent="0.3">
      <c r="A12" s="157" t="s">
        <v>60</v>
      </c>
      <c r="B12" s="158"/>
      <c r="C12" s="159"/>
      <c r="D12" s="160">
        <f ca="1">VALUE(D11-TODAY())</f>
        <v>78</v>
      </c>
      <c r="E12" s="141"/>
      <c r="F12" s="142"/>
    </row>
    <row r="13" spans="1:8" s="148" customFormat="1" ht="19.5" thickBot="1" x14ac:dyDescent="0.35">
      <c r="A13" s="161"/>
      <c r="B13" s="162"/>
      <c r="C13" s="163"/>
      <c r="D13" s="164"/>
      <c r="E13" s="165"/>
      <c r="F13" s="166"/>
    </row>
    <row r="14" spans="1:8" s="148" customFormat="1" ht="18.75" x14ac:dyDescent="0.3">
      <c r="A14" s="144"/>
      <c r="B14" s="145"/>
      <c r="C14" s="146"/>
      <c r="D14" s="146"/>
      <c r="E14" s="141"/>
      <c r="F14" s="142"/>
    </row>
    <row r="15" spans="1:8" s="148" customFormat="1" ht="18.75" x14ac:dyDescent="0.3">
      <c r="A15" s="167" t="s">
        <v>42</v>
      </c>
      <c r="B15" s="245" t="s">
        <v>62</v>
      </c>
      <c r="C15" s="245"/>
      <c r="D15" s="192">
        <f>$D$7</f>
        <v>762500</v>
      </c>
      <c r="E15" s="141"/>
      <c r="F15" s="142"/>
    </row>
    <row r="16" spans="1:8" s="148" customFormat="1" ht="18.75" x14ac:dyDescent="0.3">
      <c r="A16" s="168"/>
      <c r="B16" s="169"/>
      <c r="C16" s="169"/>
      <c r="D16" s="140"/>
      <c r="E16" s="141"/>
      <c r="F16" s="142"/>
    </row>
    <row r="17" spans="1:8" s="148" customFormat="1" ht="18.75" x14ac:dyDescent="0.3">
      <c r="A17" s="170" t="s">
        <v>43</v>
      </c>
      <c r="B17" s="246" t="s">
        <v>64</v>
      </c>
      <c r="C17" s="243"/>
      <c r="D17" s="244"/>
      <c r="E17" s="141"/>
      <c r="F17" s="142"/>
    </row>
    <row r="18" spans="1:8" s="148" customFormat="1" ht="18.75" x14ac:dyDescent="0.3">
      <c r="A18" s="171"/>
      <c r="B18" s="172" t="s">
        <v>63</v>
      </c>
      <c r="C18" s="173"/>
      <c r="D18" s="174" t="s">
        <v>71</v>
      </c>
      <c r="F18" s="142"/>
    </row>
    <row r="19" spans="1:8" s="148" customFormat="1" ht="18.75" x14ac:dyDescent="0.3">
      <c r="A19" s="171"/>
      <c r="B19" s="175"/>
      <c r="C19" s="176" t="s">
        <v>166</v>
      </c>
      <c r="D19" s="223">
        <f>IF($D$18="Actual",(SUMIFS('Payroll Cost'!$G:$G,'Payroll Cost'!$A:$A,"&gt;="&amp;Calculator!$D$5,'Payroll Cost'!$A:$A,"&lt;="&amp;Calculator!$D$9)),SUM('Payroll Cost_Budget'!$C$2:$C$17))</f>
        <v>78533</v>
      </c>
      <c r="E19" s="177"/>
      <c r="F19" s="178"/>
    </row>
    <row r="20" spans="1:8" s="148" customFormat="1" ht="18.75" x14ac:dyDescent="0.3">
      <c r="A20" s="171"/>
      <c r="B20" s="175"/>
      <c r="C20" s="176" t="s">
        <v>45</v>
      </c>
      <c r="D20" s="221">
        <f>IF($D$18="Actual",(SUMIFS('Payroll Cost'!$H:$H,'Payroll Cost'!$A:$A,"&gt;="&amp;Calculator!$D$5,'Payroll Cost'!$A:$A,"&lt;="&amp;Calculator!$D$9)),SUM('Payroll Cost_Budget'!$F$2:$F$17))</f>
        <v>10000</v>
      </c>
      <c r="E20" s="177"/>
      <c r="F20" s="142"/>
    </row>
    <row r="21" spans="1:8" s="148" customFormat="1" ht="18.75" x14ac:dyDescent="0.3">
      <c r="A21" s="171"/>
      <c r="B21" s="175"/>
      <c r="C21" s="176" t="s">
        <v>46</v>
      </c>
      <c r="D21" s="221">
        <f>IF($D$18="Actual",(SUMIFS('Employee Benefits Cost'!$D:$D,'Employee Benefits Cost'!$A:$A,"&gt;="&amp;Calculator!$D$5,'Employee Benefits Cost'!$A:$A,"&lt;="&amp;Calculator!$D$9)),SUM('Payroll Cost_Budget'!$D$2:$D$17))-IF($D$18="Actual",(SUMIFS('Payroll Cost'!$I:$I,'Payroll Cost'!$A:$A,"&gt;="&amp;Calculator!$D$5,'Payroll Cost'!$A:$A,"&lt;="&amp;Calculator!$D$9)),0)</f>
        <v>2000</v>
      </c>
      <c r="E21" s="177"/>
      <c r="F21" s="142"/>
    </row>
    <row r="22" spans="1:8" s="148" customFormat="1" ht="18.75" x14ac:dyDescent="0.3">
      <c r="A22" s="171"/>
      <c r="B22" s="175"/>
      <c r="C22" s="176" t="s">
        <v>10</v>
      </c>
      <c r="D22" s="224">
        <f>IF($D$18="Actual",(SUMIFS('Employee Benefits Cost'!$E:$E,'Employee Benefits Cost'!$A:$A,"&gt;="&amp;Calculator!$D$5,'Employee Benefits Cost'!$A:$A,"&lt;="&amp;Calculator!$D$9)),SUM('Payroll Cost_Budget'!$E$2:$E$17))-IF($D$18="Actual",(SUMIFS('Payroll Cost'!$J:$J,'Payroll Cost'!$A:$A,"&gt;="&amp;Calculator!$D$5,'Payroll Cost'!$A:$A,"&lt;="&amp;Calculator!$D$9)),0)</f>
        <v>700</v>
      </c>
      <c r="E22" s="177"/>
      <c r="F22" s="142"/>
      <c r="H22" s="179"/>
    </row>
    <row r="23" spans="1:8" s="148" customFormat="1" ht="18.75" x14ac:dyDescent="0.3">
      <c r="A23" s="171"/>
      <c r="B23" s="180" t="s">
        <v>47</v>
      </c>
      <c r="C23" s="180"/>
      <c r="D23" s="192">
        <f>SUM($D$19:$D$22)</f>
        <v>91233</v>
      </c>
      <c r="E23" s="141">
        <f>IF($D$18="Actual",$D$23-'Payroll Cost'!$O$1-'Employee Benefits Cost'!$H$5,Calculator!$D$23-'Payroll Cost_Budget'!$I$1)</f>
        <v>0</v>
      </c>
      <c r="F23" s="142" t="s">
        <v>189</v>
      </c>
      <c r="H23" s="179"/>
    </row>
    <row r="24" spans="1:8" s="148" customFormat="1" ht="18.75" x14ac:dyDescent="0.3">
      <c r="A24" s="171"/>
      <c r="B24" s="175" t="s">
        <v>188</v>
      </c>
      <c r="C24" s="173"/>
      <c r="D24" s="225">
        <f>MIN($D$23,$D$7)</f>
        <v>91233</v>
      </c>
      <c r="E24" s="141"/>
      <c r="F24" s="142"/>
      <c r="H24" s="179"/>
    </row>
    <row r="25" spans="1:8" s="148" customFormat="1" ht="18.75" x14ac:dyDescent="0.3">
      <c r="A25" s="168"/>
      <c r="B25" s="169"/>
      <c r="C25" s="169"/>
      <c r="D25" s="140"/>
      <c r="E25" s="141"/>
      <c r="F25" s="142"/>
    </row>
    <row r="26" spans="1:8" s="148" customFormat="1" ht="18.75" x14ac:dyDescent="0.3">
      <c r="A26" s="181" t="s">
        <v>48</v>
      </c>
      <c r="B26" s="242" t="s">
        <v>70</v>
      </c>
      <c r="C26" s="243"/>
      <c r="D26" s="244"/>
      <c r="E26" s="141"/>
      <c r="F26" s="142"/>
    </row>
    <row r="27" spans="1:8" s="148" customFormat="1" ht="18.75" x14ac:dyDescent="0.3">
      <c r="A27" s="182"/>
      <c r="B27" s="175" t="s">
        <v>164</v>
      </c>
      <c r="C27" s="176"/>
      <c r="D27" s="174" t="s">
        <v>71</v>
      </c>
      <c r="E27" s="141"/>
      <c r="F27" s="142"/>
    </row>
    <row r="28" spans="1:8" s="148" customFormat="1" ht="18.75" x14ac:dyDescent="0.3">
      <c r="A28" s="183"/>
      <c r="B28" s="175"/>
      <c r="C28" s="176" t="s">
        <v>21</v>
      </c>
      <c r="D28" s="221">
        <f>IF($D$27="Actual",(SUMIFS('Nonpayroll Cost'!$E:$E,'Nonpayroll Cost'!$F:$F,Calculator!$C28,'Nonpayroll Cost'!$A:$A,"&gt;="&amp;Calculator!$D$5,'Nonpayroll Cost'!$A:$A,"&lt;="&amp;Calculator!$D$9)),SUM('Nonpayroll Cost_Budget'!$B$3:$Q$3))</f>
        <v>1000</v>
      </c>
      <c r="E28" s="141"/>
      <c r="F28" s="142"/>
    </row>
    <row r="29" spans="1:8" s="148" customFormat="1" ht="18.75" x14ac:dyDescent="0.3">
      <c r="A29" s="183"/>
      <c r="B29" s="175"/>
      <c r="C29" s="176" t="s">
        <v>100</v>
      </c>
      <c r="D29" s="221">
        <f>IF($D$27="Actual",(SUMIFS('Nonpayroll Cost'!$E:$E,'Nonpayroll Cost'!$F:$F,Calculator!$C29,'Nonpayroll Cost'!$A:$A,"&gt;="&amp;Calculator!$D$5,'Nonpayroll Cost'!$A:$A,"&lt;="&amp;Calculator!$D$9)),SUM('Nonpayroll Cost_Budget'!$B$4:$Q$4))</f>
        <v>100</v>
      </c>
      <c r="E29" s="141"/>
      <c r="F29" s="142"/>
    </row>
    <row r="30" spans="1:8" s="148" customFormat="1" ht="18.75" x14ac:dyDescent="0.3">
      <c r="A30" s="183"/>
      <c r="B30" s="175"/>
      <c r="C30" s="176" t="s">
        <v>49</v>
      </c>
      <c r="D30" s="221">
        <f>IF($D$27="Actual",(SUMIFS('Nonpayroll Cost'!$E:$E,'Nonpayroll Cost'!$F:$F,Calculator!$C30,'Nonpayroll Cost'!$A:$A,"&gt;="&amp;Calculator!$D$5,'Nonpayroll Cost'!$A:$A,"&lt;="&amp;Calculator!$D$9)),SUM('Nonpayroll Cost_Budget'!$B$13:$Q$13))</f>
        <v>6000</v>
      </c>
      <c r="E30" s="141"/>
      <c r="F30" s="142"/>
    </row>
    <row r="31" spans="1:8" s="148" customFormat="1" ht="18.75" x14ac:dyDescent="0.3">
      <c r="A31" s="183"/>
      <c r="B31" s="184"/>
      <c r="C31" s="185" t="s">
        <v>50</v>
      </c>
      <c r="D31" s="221">
        <f>IF($D$27="Actual",(SUMIFS('Nonpayroll Cost'!$E:$E,'Nonpayroll Cost'!$F:$F,Calculator!$C31,'Nonpayroll Cost'!$A:$A,"&gt;="&amp;Calculator!$D$5,'Nonpayroll Cost'!$A:$A,"&lt;="&amp;Calculator!$D$9)),SUM('Nonpayroll Cost_Budget'!$B$14:$Q$14))</f>
        <v>2000</v>
      </c>
      <c r="E31" s="141"/>
      <c r="F31" s="142"/>
      <c r="H31" s="179"/>
    </row>
    <row r="32" spans="1:8" s="148" customFormat="1" ht="18.75" x14ac:dyDescent="0.3">
      <c r="A32" s="183"/>
      <c r="B32" s="175"/>
      <c r="C32" s="176" t="s">
        <v>102</v>
      </c>
      <c r="D32" s="192">
        <f>SUM($D$28:$D$31)</f>
        <v>9100</v>
      </c>
      <c r="E32" s="141">
        <f>IF($D$27="Actual",(SUMIF('Nonpayroll Cost'!$F:$F,"&lt;&gt;",'Nonpayroll Cost'!$E:$E)),SUM('Nonpayroll Cost_Budget'!$B$15:$Q$15))-D32</f>
        <v>0</v>
      </c>
      <c r="F32" s="142" t="s">
        <v>189</v>
      </c>
      <c r="H32" s="179"/>
    </row>
    <row r="33" spans="1:8" s="148" customFormat="1" ht="18.75" x14ac:dyDescent="0.3">
      <c r="A33" s="183"/>
      <c r="B33" s="186"/>
      <c r="C33" s="187" t="s">
        <v>104</v>
      </c>
      <c r="D33" s="192">
        <f>MIN(($D$24/0.75),($D$7))-$D$24</f>
        <v>30411</v>
      </c>
      <c r="E33" s="141"/>
      <c r="F33" s="142"/>
      <c r="H33" s="179"/>
    </row>
    <row r="34" spans="1:8" s="148" customFormat="1" ht="18.75" x14ac:dyDescent="0.3">
      <c r="A34" s="183"/>
      <c r="B34" s="175" t="s">
        <v>154</v>
      </c>
      <c r="C34" s="176"/>
      <c r="D34" s="222">
        <f>MIN($D$33,$D$32)</f>
        <v>9100</v>
      </c>
      <c r="E34" s="141"/>
      <c r="F34" s="142"/>
      <c r="H34" s="179"/>
    </row>
    <row r="35" spans="1:8" s="148" customFormat="1" ht="18.75" x14ac:dyDescent="0.3">
      <c r="A35" s="168"/>
      <c r="B35" s="169"/>
      <c r="C35" s="169"/>
      <c r="D35" s="140"/>
      <c r="E35" s="141"/>
      <c r="F35" s="142"/>
    </row>
    <row r="36" spans="1:8" s="148" customFormat="1" ht="18.75" x14ac:dyDescent="0.3">
      <c r="A36" s="167" t="s">
        <v>51</v>
      </c>
      <c r="B36" s="180" t="s">
        <v>103</v>
      </c>
      <c r="C36" s="180"/>
      <c r="D36" s="192">
        <f>$D$24+$D$34</f>
        <v>100333</v>
      </c>
      <c r="E36" s="141"/>
      <c r="F36" s="142"/>
    </row>
    <row r="37" spans="1:8" s="148" customFormat="1" ht="18.75" x14ac:dyDescent="0.3">
      <c r="A37" s="168"/>
      <c r="B37" s="169"/>
      <c r="C37" s="169"/>
      <c r="D37" s="140"/>
      <c r="E37" s="141"/>
      <c r="F37" s="142"/>
    </row>
    <row r="38" spans="1:8" s="148" customFormat="1" ht="18.75" x14ac:dyDescent="0.3">
      <c r="A38" s="188" t="s">
        <v>52</v>
      </c>
      <c r="B38" s="246" t="s">
        <v>107</v>
      </c>
      <c r="C38" s="243"/>
      <c r="D38" s="244"/>
      <c r="E38" s="141"/>
      <c r="F38" s="142"/>
    </row>
    <row r="39" spans="1:8" s="148" customFormat="1" ht="18.75" x14ac:dyDescent="0.3">
      <c r="A39" s="189"/>
      <c r="B39" s="175"/>
      <c r="C39" s="176" t="s">
        <v>112</v>
      </c>
      <c r="D39" s="190">
        <f>AVERAGE(FTEE!$I$3:$I$18)</f>
        <v>87.5</v>
      </c>
      <c r="E39" s="141"/>
      <c r="F39" s="142"/>
    </row>
    <row r="40" spans="1:8" s="148" customFormat="1" ht="18.75" x14ac:dyDescent="0.3">
      <c r="A40" s="189"/>
      <c r="B40" s="175"/>
      <c r="C40" s="176" t="s">
        <v>113</v>
      </c>
      <c r="D40" s="190">
        <f>AVERAGE(FTEE!$B$3:$B$7)</f>
        <v>102</v>
      </c>
      <c r="E40" s="141"/>
      <c r="F40" s="142"/>
    </row>
    <row r="41" spans="1:8" s="148" customFormat="1" ht="18.75" x14ac:dyDescent="0.3">
      <c r="A41" s="189"/>
      <c r="B41" s="175" t="s">
        <v>19</v>
      </c>
      <c r="C41" s="191" t="s">
        <v>115</v>
      </c>
      <c r="D41" s="192">
        <f>(IF(($D$40-$D$39)&lt;=0,0,(($D$40-$D$39)/$D$40)))*$D$36</f>
        <v>14263.024509803921</v>
      </c>
      <c r="E41" s="141"/>
      <c r="F41" s="142"/>
    </row>
    <row r="42" spans="1:8" s="148" customFormat="1" ht="18.75" x14ac:dyDescent="0.3">
      <c r="A42" s="189"/>
      <c r="B42" s="175"/>
      <c r="C42" s="176" t="s">
        <v>114</v>
      </c>
      <c r="D42" s="190">
        <f>AVERAGE(FTEE!$E$3:$E$4)</f>
        <v>95</v>
      </c>
      <c r="E42" s="141"/>
      <c r="F42" s="142"/>
    </row>
    <row r="43" spans="1:8" s="148" customFormat="1" ht="18.75" x14ac:dyDescent="0.3">
      <c r="A43" s="189"/>
      <c r="B43" s="175" t="s">
        <v>20</v>
      </c>
      <c r="C43" s="191" t="s">
        <v>115</v>
      </c>
      <c r="D43" s="192">
        <f>(IF(($D$42-$D$39)&lt;=0,0,(($D$42-$D$39)/$D$42)))*$D$36</f>
        <v>7921.0263157894733</v>
      </c>
      <c r="E43" s="141"/>
      <c r="F43" s="142"/>
    </row>
    <row r="44" spans="1:8" s="148" customFormat="1" ht="18.75" x14ac:dyDescent="0.3">
      <c r="A44" s="189"/>
      <c r="B44" s="175" t="str">
        <f>"Reduction Due to Number of FTE Cuts (lesser between Option A and B)"&amp;"                    Picked: "&amp;INDEX($B$41:$D$43,MATCH($D$44,$D$41:$D$43,0),1)</f>
        <v>Reduction Due to Number of FTE Cuts (lesser between Option A and B)                    Picked: Option B</v>
      </c>
      <c r="C44" s="191"/>
      <c r="D44" s="220">
        <f>MIN($D$43,$D$41)</f>
        <v>7921.0263157894733</v>
      </c>
      <c r="E44" s="141"/>
      <c r="F44" s="142"/>
      <c r="G44" s="229"/>
    </row>
    <row r="45" spans="1:8" s="148" customFormat="1" ht="18.75" x14ac:dyDescent="0.3">
      <c r="A45" s="168"/>
      <c r="B45" s="169"/>
      <c r="C45" s="169"/>
      <c r="D45" s="140"/>
      <c r="E45" s="141"/>
      <c r="F45" s="142"/>
    </row>
    <row r="46" spans="1:8" s="148" customFormat="1" ht="18.75" x14ac:dyDescent="0.3">
      <c r="A46" s="227" t="s">
        <v>53</v>
      </c>
      <c r="B46" s="246" t="s">
        <v>108</v>
      </c>
      <c r="C46" s="243"/>
      <c r="D46" s="244"/>
      <c r="E46" s="141"/>
      <c r="F46" s="142"/>
    </row>
    <row r="47" spans="1:8" s="148" customFormat="1" ht="18.75" x14ac:dyDescent="0.3">
      <c r="A47" s="228"/>
      <c r="B47" s="175"/>
      <c r="C47" s="176" t="s">
        <v>117</v>
      </c>
      <c r="D47" s="226">
        <f>SUM('Wage Cut'!$P:$P)</f>
        <v>3269.2307692307704</v>
      </c>
      <c r="E47" s="141"/>
      <c r="F47" s="142"/>
    </row>
    <row r="48" spans="1:8" s="148" customFormat="1" ht="18.75" x14ac:dyDescent="0.3">
      <c r="A48" s="193"/>
      <c r="B48" s="169"/>
      <c r="C48" s="194" t="s">
        <v>165</v>
      </c>
      <c r="D48" s="195"/>
      <c r="E48" s="141"/>
      <c r="F48" s="142"/>
    </row>
    <row r="49" spans="1:6" s="133" customFormat="1" ht="15.75" x14ac:dyDescent="0.25">
      <c r="A49" s="137"/>
      <c r="B49" s="134"/>
      <c r="C49" s="134"/>
      <c r="D49" s="135"/>
      <c r="E49" s="131"/>
      <c r="F49" s="132"/>
    </row>
    <row r="50" spans="1:6" s="133" customFormat="1" ht="26.25" x14ac:dyDescent="0.25">
      <c r="A50" s="138" t="s">
        <v>54</v>
      </c>
      <c r="B50" s="175" t="s">
        <v>105</v>
      </c>
      <c r="C50" s="136"/>
      <c r="D50" s="218">
        <f>$D$36-$D$44-$D$47</f>
        <v>89142.742914979768</v>
      </c>
      <c r="E50" s="131"/>
      <c r="F50" s="132"/>
    </row>
    <row r="51" spans="1:6" s="133" customFormat="1" ht="15" customHeight="1" x14ac:dyDescent="0.25">
      <c r="A51" s="139"/>
      <c r="B51" s="134"/>
      <c r="C51" s="134"/>
      <c r="D51" s="219"/>
      <c r="E51" s="131"/>
      <c r="F51" s="132"/>
    </row>
    <row r="52" spans="1:6" s="133" customFormat="1" ht="26.25" x14ac:dyDescent="0.25">
      <c r="A52" s="138" t="s">
        <v>116</v>
      </c>
      <c r="B52" s="175" t="s">
        <v>106</v>
      </c>
      <c r="C52" s="136"/>
      <c r="D52" s="218">
        <f>$D$15-$D$50</f>
        <v>673357.25708502019</v>
      </c>
      <c r="E52" s="131">
        <f>+D52+D50-D7</f>
        <v>0</v>
      </c>
      <c r="F52" s="132" t="s">
        <v>69</v>
      </c>
    </row>
    <row r="53" spans="1:6" s="11" customFormat="1" x14ac:dyDescent="0.25">
      <c r="A53" s="22"/>
      <c r="B53" s="15"/>
      <c r="C53" s="15"/>
      <c r="D53" s="103"/>
      <c r="E53" s="21"/>
      <c r="F53" s="24"/>
    </row>
    <row r="54" spans="1:6" s="11" customFormat="1" ht="15.75" customHeight="1" x14ac:dyDescent="0.25">
      <c r="A54" s="239"/>
      <c r="B54" s="239"/>
      <c r="C54" s="239"/>
      <c r="D54" s="239"/>
      <c r="E54" s="21"/>
      <c r="F54" s="24"/>
    </row>
    <row r="55" spans="1:6" s="11" customFormat="1" ht="15.75" customHeight="1" x14ac:dyDescent="0.25">
      <c r="A55" s="239"/>
      <c r="B55" s="239"/>
      <c r="C55" s="239"/>
      <c r="D55" s="239"/>
      <c r="E55" s="21"/>
      <c r="F55" s="24"/>
    </row>
    <row r="56" spans="1:6" s="11" customFormat="1" ht="15.75" customHeight="1" x14ac:dyDescent="0.25">
      <c r="A56" s="239"/>
      <c r="B56" s="239"/>
      <c r="C56" s="239"/>
      <c r="D56" s="239"/>
      <c r="E56" s="21"/>
      <c r="F56" s="24"/>
    </row>
    <row r="57" spans="1:6" s="11" customFormat="1" ht="15.75" customHeight="1" x14ac:dyDescent="0.25">
      <c r="A57" s="240"/>
      <c r="B57" s="240"/>
      <c r="C57" s="240"/>
      <c r="D57" s="240"/>
      <c r="E57" s="21"/>
      <c r="F57" s="24"/>
    </row>
    <row r="58" spans="1:6" s="11" customFormat="1" ht="15.75" customHeight="1" x14ac:dyDescent="0.25">
      <c r="A58" s="240"/>
      <c r="B58" s="240"/>
      <c r="C58" s="240"/>
      <c r="D58" s="240"/>
      <c r="E58" s="21"/>
      <c r="F58" s="24"/>
    </row>
    <row r="59" spans="1:6" s="11" customFormat="1" ht="15.75" customHeight="1" x14ac:dyDescent="0.25">
      <c r="A59" s="240"/>
      <c r="B59" s="240"/>
      <c r="C59" s="240"/>
      <c r="D59" s="240"/>
      <c r="E59" s="21"/>
      <c r="F59" s="24"/>
    </row>
    <row r="60" spans="1:6" s="11" customFormat="1" x14ac:dyDescent="0.25">
      <c r="A60" s="5"/>
      <c r="B60" s="6"/>
      <c r="C60" s="3"/>
      <c r="D60" s="3"/>
      <c r="E60" s="21"/>
      <c r="F60" s="24"/>
    </row>
    <row r="61" spans="1:6" s="11" customFormat="1" x14ac:dyDescent="0.25">
      <c r="C61" s="215"/>
      <c r="E61" s="21"/>
      <c r="F61" s="24"/>
    </row>
    <row r="62" spans="1:6" s="11" customFormat="1" x14ac:dyDescent="0.25">
      <c r="E62" s="21"/>
      <c r="F62" s="24"/>
    </row>
    <row r="63" spans="1:6" s="11" customFormat="1" x14ac:dyDescent="0.25">
      <c r="E63" s="21"/>
      <c r="F63" s="24"/>
    </row>
    <row r="64" spans="1:6" s="11" customFormat="1" x14ac:dyDescent="0.25">
      <c r="A64" s="5"/>
      <c r="B64" s="6"/>
      <c r="C64" s="3"/>
      <c r="D64" s="3"/>
      <c r="E64" s="21"/>
      <c r="F64" s="24"/>
    </row>
    <row r="65" spans="1:7" s="11" customFormat="1" x14ac:dyDescent="0.25">
      <c r="A65" s="5"/>
      <c r="B65" s="6"/>
      <c r="C65" s="3"/>
      <c r="D65" s="3"/>
      <c r="E65" s="21"/>
      <c r="F65" s="24"/>
    </row>
    <row r="66" spans="1:7" s="11" customFormat="1" x14ac:dyDescent="0.25">
      <c r="A66" s="5"/>
      <c r="B66" s="6"/>
      <c r="C66" s="3"/>
      <c r="D66" s="3"/>
      <c r="E66" s="21"/>
      <c r="F66" s="24"/>
    </row>
    <row r="67" spans="1:7" s="11" customFormat="1" x14ac:dyDescent="0.25">
      <c r="A67" s="5"/>
      <c r="B67" s="6"/>
      <c r="C67" s="3"/>
      <c r="D67" s="3"/>
      <c r="E67" s="21"/>
      <c r="F67" s="24"/>
    </row>
    <row r="68" spans="1:7" s="11" customFormat="1" x14ac:dyDescent="0.25">
      <c r="A68" s="5"/>
      <c r="B68" s="6"/>
      <c r="C68" s="3"/>
      <c r="D68" s="3"/>
      <c r="E68" s="21"/>
      <c r="F68" s="24"/>
    </row>
    <row r="69" spans="1:7" s="11" customFormat="1" x14ac:dyDescent="0.25">
      <c r="A69" s="5"/>
      <c r="B69" s="6"/>
      <c r="C69" s="3"/>
      <c r="D69" s="3"/>
      <c r="E69" s="21"/>
      <c r="F69" s="24"/>
    </row>
    <row r="70" spans="1:7" s="11" customFormat="1" x14ac:dyDescent="0.25">
      <c r="A70" s="5"/>
      <c r="B70" s="6"/>
      <c r="C70" s="3"/>
      <c r="D70" s="3"/>
      <c r="E70" s="21"/>
      <c r="F70" s="24"/>
    </row>
    <row r="71" spans="1:7" s="11" customFormat="1" x14ac:dyDescent="0.25">
      <c r="A71" s="5"/>
      <c r="B71" s="6"/>
      <c r="C71" s="3"/>
      <c r="D71" s="3"/>
      <c r="E71" s="21"/>
      <c r="F71" s="24"/>
    </row>
    <row r="72" spans="1:7" s="11" customFormat="1" x14ac:dyDescent="0.25">
      <c r="A72" s="5"/>
      <c r="B72" s="6"/>
      <c r="C72" s="3"/>
      <c r="D72" s="3"/>
      <c r="E72" s="21"/>
      <c r="F72" s="24"/>
    </row>
    <row r="73" spans="1:7" s="11" customFormat="1" x14ac:dyDescent="0.25">
      <c r="A73" s="5"/>
      <c r="B73" s="6"/>
      <c r="C73" s="3"/>
      <c r="D73" s="3"/>
      <c r="E73" s="21"/>
      <c r="F73" s="24"/>
    </row>
    <row r="74" spans="1:7" s="11" customFormat="1" x14ac:dyDescent="0.25">
      <c r="A74" s="5"/>
      <c r="B74" s="6"/>
      <c r="C74" s="3"/>
      <c r="D74" s="3"/>
      <c r="E74" s="21"/>
      <c r="F74" s="24"/>
      <c r="G74"/>
    </row>
  </sheetData>
  <customSheetViews>
    <customSheetView guid="{DACD6839-11B2-4306-A105-E4EA0BCEA251}" scale="70" showPageBreaks="1" showGridLines="0" printArea="1" hiddenColumns="1">
      <pane ySplit="1" topLeftCell="A26" activePane="bottomLeft" state="frozen"/>
      <selection pane="bottomLeft" activeCell="I40" sqref="I40"/>
      <colBreaks count="1" manualBreakCount="1">
        <brk id="4" max="1048575" man="1"/>
      </colBreaks>
      <pageMargins left="0.2" right="0.2" top="0.45" bottom="0.75" header="0.3" footer="0.3"/>
      <printOptions horizontalCentered="1"/>
      <pageSetup scale="60" fitToHeight="0" orientation="portrait" r:id="rId1"/>
      <headerFooter>
        <oddFooter>&amp;C&amp;"-,Bold"&amp;14Venturity Financial Partners
&amp;"-,Regular"972.692.0380
14131 Midway Road, Ste 112 
Addison, TX 75001
www.Venturity.com</oddFooter>
      </headerFooter>
    </customSheetView>
  </customSheetViews>
  <mergeCells count="7">
    <mergeCell ref="B26:D26"/>
    <mergeCell ref="B15:C15"/>
    <mergeCell ref="A54:D56"/>
    <mergeCell ref="A57:D59"/>
    <mergeCell ref="B17:D17"/>
    <mergeCell ref="B38:D38"/>
    <mergeCell ref="B46:D46"/>
  </mergeCells>
  <hyperlinks>
    <hyperlink ref="B17:D17" location="'Payroll Cost'!A1" display="Payroll Costs - First Eight (8) Weeks After Loan Funding Date (exclude portion of payroll for employees above $100,000 and independent contractors)" xr:uid="{6868DDCE-F7CF-466A-9B1D-3DC96166D9B8}"/>
    <hyperlink ref="B26" location="'Payroll Cost'!A1" display="Forgivable Non-Payroll Expenses - First Eight (8) Weeks (no more than 25% of loan proceeds may be used for nonpayroll expenses)" xr:uid="{F225DE6B-5B71-4225-9CD7-2A59D125DF97}"/>
    <hyperlink ref="B26:D26" location="'Nonpayroll Cost'!A1" display="Forgivable Non-Payroll Expenses - First Eight (8) Weeks (no more than 25% of loan proceeds may be used for nonpayroll expenses)" xr:uid="{22753A3B-4C13-4DCE-94C9-EE0061EE9FC5}"/>
    <hyperlink ref="B38:D38" location="FTEE!A1" display="LESS:  Reduction Based on Number of FTE Cuts" xr:uid="{D33F0159-2EB0-4408-A41B-91947FD31D22}"/>
    <hyperlink ref="B46:D46" location="'Wage Cut'!A1" display="LESS:  Reduction Based on Salary and Wages Cuts" xr:uid="{AC3CFF33-ED72-4752-B096-F3D416F59303}"/>
  </hyperlinks>
  <printOptions horizontalCentered="1"/>
  <pageMargins left="0.2" right="0.2" top="0.45" bottom="0.75" header="0.3" footer="0.3"/>
  <pageSetup scale="60" fitToHeight="0" orientation="portrait" r:id="rId2"/>
  <headerFooter>
    <oddFooter>&amp;C&amp;"-,Bold"&amp;14Venturity Financial Partners
&amp;"-,Regular"972.692.0380
14131 Midway Road, Ste 112 
Addison, TX 75001
www.Venturity.com</oddFooter>
  </headerFooter>
  <colBreaks count="1" manualBreakCount="1">
    <brk id="4" max="1048575" man="1"/>
  </colBreaks>
  <drawing r:id="rId3"/>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Please select either Actual or Budget purpose" xr:uid="{421AFD65-06FC-4234-828A-520872503BB5}">
          <x14:formula1>
            <xm:f>Source!$B$1:$B$2</xm:f>
          </x14:formula1>
          <xm:sqref>D27 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CF43A-3A42-4E1E-BE0B-D3EDBA5E3A3A}">
  <sheetPr>
    <tabColor rgb="FFFFC000"/>
    <pageSetUpPr fitToPage="1"/>
  </sheetPr>
  <dimension ref="A1:O500"/>
  <sheetViews>
    <sheetView zoomScale="80" zoomScaleNormal="80" workbookViewId="0">
      <pane ySplit="2" topLeftCell="A3" activePane="bottomLeft" state="frozen"/>
      <selection activeCell="C32" sqref="C32"/>
      <selection pane="bottomLeft" activeCell="G3" sqref="G3"/>
    </sheetView>
  </sheetViews>
  <sheetFormatPr defaultRowHeight="15" x14ac:dyDescent="0.25"/>
  <cols>
    <col min="1" max="1" width="24.28515625" style="120" bestFit="1" customWidth="1"/>
    <col min="2" max="2" width="22.140625" style="20" customWidth="1"/>
    <col min="3" max="3" width="15.5703125" style="110" bestFit="1" customWidth="1"/>
    <col min="4" max="4" width="18.42578125" style="110" bestFit="1" customWidth="1"/>
    <col min="5" max="5" width="24.28515625" style="110" bestFit="1" customWidth="1"/>
    <col min="6" max="6" width="22.7109375" style="110" bestFit="1" customWidth="1"/>
    <col min="7" max="7" width="34.5703125" style="20" customWidth="1"/>
    <col min="8" max="8" width="22.140625" style="20" customWidth="1"/>
    <col min="9" max="9" width="22.28515625" style="20" bestFit="1" customWidth="1"/>
    <col min="10" max="10" width="22.140625" style="20" customWidth="1"/>
    <col min="11" max="11" width="19.28515625" style="20" bestFit="1" customWidth="1"/>
    <col min="12" max="12" width="17.85546875" style="20" bestFit="1" customWidth="1"/>
    <col min="13" max="13" width="23.85546875" style="13" bestFit="1" customWidth="1"/>
    <col min="14" max="14" width="23.7109375" style="13" bestFit="1" customWidth="1"/>
    <col min="15" max="15" width="23.85546875" style="13" bestFit="1" customWidth="1"/>
    <col min="16" max="16384" width="9.140625" style="13"/>
  </cols>
  <sheetData>
    <row r="1" spans="1:15" s="129" customFormat="1" ht="48.75" customHeight="1" x14ac:dyDescent="0.25">
      <c r="A1" s="125"/>
      <c r="B1" s="126"/>
      <c r="C1" s="247" t="s">
        <v>127</v>
      </c>
      <c r="D1" s="248"/>
      <c r="E1" s="248"/>
      <c r="F1" s="249"/>
      <c r="G1" s="198"/>
      <c r="H1" s="198"/>
      <c r="I1" s="250" t="s">
        <v>129</v>
      </c>
      <c r="J1" s="251"/>
      <c r="K1" s="251"/>
      <c r="L1" s="252"/>
      <c r="M1" s="124" t="s">
        <v>55</v>
      </c>
      <c r="N1" s="127" t="s">
        <v>157</v>
      </c>
      <c r="O1" s="128">
        <f>SUM(G:H)</f>
        <v>88533</v>
      </c>
    </row>
    <row r="2" spans="1:15" s="130" customFormat="1" ht="60" x14ac:dyDescent="0.25">
      <c r="A2" s="107" t="s">
        <v>122</v>
      </c>
      <c r="B2" s="108" t="s">
        <v>152</v>
      </c>
      <c r="C2" s="122" t="s">
        <v>123</v>
      </c>
      <c r="D2" s="122" t="s">
        <v>124</v>
      </c>
      <c r="E2" s="122" t="s">
        <v>125</v>
      </c>
      <c r="F2" s="122" t="s">
        <v>126</v>
      </c>
      <c r="G2" s="108" t="s">
        <v>128</v>
      </c>
      <c r="H2" s="108" t="s">
        <v>158</v>
      </c>
      <c r="I2" s="123" t="s">
        <v>153</v>
      </c>
      <c r="J2" s="123" t="s">
        <v>10</v>
      </c>
      <c r="K2" s="123" t="s">
        <v>130</v>
      </c>
      <c r="L2" s="123" t="s">
        <v>131</v>
      </c>
      <c r="M2" s="129"/>
      <c r="N2" s="129"/>
      <c r="O2" s="129"/>
    </row>
    <row r="3" spans="1:15" customFormat="1" x14ac:dyDescent="0.25">
      <c r="A3" s="118">
        <v>43952</v>
      </c>
      <c r="B3" s="105">
        <v>100000</v>
      </c>
      <c r="C3" s="109">
        <v>12000</v>
      </c>
      <c r="D3" s="109">
        <v>7000</v>
      </c>
      <c r="E3" s="109">
        <v>1667</v>
      </c>
      <c r="F3" s="109">
        <v>800</v>
      </c>
      <c r="G3" s="106">
        <f>$B3-SUM($C3:$F3)</f>
        <v>78533</v>
      </c>
      <c r="H3" s="105">
        <v>10000</v>
      </c>
      <c r="I3" s="17">
        <v>100</v>
      </c>
      <c r="J3" s="17">
        <v>200</v>
      </c>
      <c r="K3" s="17">
        <v>300</v>
      </c>
      <c r="L3" s="106">
        <f>SUM($I3:$K3)</f>
        <v>600</v>
      </c>
      <c r="M3" s="13"/>
    </row>
    <row r="4" spans="1:15" customFormat="1" x14ac:dyDescent="0.25">
      <c r="A4" s="119"/>
      <c r="B4" s="17"/>
      <c r="C4" s="109"/>
      <c r="D4" s="109"/>
      <c r="E4" s="109"/>
      <c r="F4" s="109"/>
      <c r="G4" s="106">
        <f t="shared" ref="G4:G67" si="0">$B4-SUM($C4:$F4)</f>
        <v>0</v>
      </c>
      <c r="H4" s="17"/>
      <c r="I4" s="17"/>
      <c r="J4" s="17"/>
      <c r="K4" s="17"/>
      <c r="L4" s="106">
        <f t="shared" ref="L4:L67" si="1">SUM($I4:$K4)</f>
        <v>0</v>
      </c>
    </row>
    <row r="5" spans="1:15" customFormat="1" x14ac:dyDescent="0.25">
      <c r="A5" s="118"/>
      <c r="B5" s="17"/>
      <c r="C5" s="109"/>
      <c r="D5" s="109"/>
      <c r="E5" s="109"/>
      <c r="F5" s="109"/>
      <c r="G5" s="106">
        <f t="shared" si="0"/>
        <v>0</v>
      </c>
      <c r="H5" s="17"/>
      <c r="I5" s="17"/>
      <c r="J5" s="17"/>
      <c r="K5" s="17"/>
      <c r="L5" s="106">
        <f t="shared" si="1"/>
        <v>0</v>
      </c>
    </row>
    <row r="6" spans="1:15" customFormat="1" x14ac:dyDescent="0.25">
      <c r="A6" s="118"/>
      <c r="B6" s="17"/>
      <c r="C6" s="109"/>
      <c r="D6" s="109"/>
      <c r="E6" s="109"/>
      <c r="F6" s="109"/>
      <c r="G6" s="106">
        <f t="shared" si="0"/>
        <v>0</v>
      </c>
      <c r="H6" s="17"/>
      <c r="I6" s="17"/>
      <c r="J6" s="17"/>
      <c r="K6" s="17"/>
      <c r="L6" s="106">
        <f t="shared" si="1"/>
        <v>0</v>
      </c>
    </row>
    <row r="7" spans="1:15" customFormat="1" x14ac:dyDescent="0.25">
      <c r="A7" s="118"/>
      <c r="B7" s="17"/>
      <c r="C7" s="109"/>
      <c r="D7" s="109"/>
      <c r="E7" s="109"/>
      <c r="F7" s="109"/>
      <c r="G7" s="106">
        <f t="shared" si="0"/>
        <v>0</v>
      </c>
      <c r="H7" s="17"/>
      <c r="I7" s="17"/>
      <c r="J7" s="17"/>
      <c r="K7" s="17"/>
      <c r="L7" s="106">
        <f t="shared" si="1"/>
        <v>0</v>
      </c>
    </row>
    <row r="8" spans="1:15" customFormat="1" x14ac:dyDescent="0.25">
      <c r="A8" s="118"/>
      <c r="B8" s="105"/>
      <c r="C8" s="109"/>
      <c r="D8" s="109"/>
      <c r="E8" s="109"/>
      <c r="F8" s="109"/>
      <c r="G8" s="106">
        <f t="shared" si="0"/>
        <v>0</v>
      </c>
      <c r="H8" s="105"/>
      <c r="I8" s="17"/>
      <c r="J8" s="17"/>
      <c r="K8" s="17"/>
      <c r="L8" s="106">
        <f t="shared" si="1"/>
        <v>0</v>
      </c>
    </row>
    <row r="9" spans="1:15" customFormat="1" x14ac:dyDescent="0.25">
      <c r="A9" s="118"/>
      <c r="B9" s="17"/>
      <c r="C9" s="109"/>
      <c r="D9" s="109"/>
      <c r="E9" s="109"/>
      <c r="F9" s="109"/>
      <c r="G9" s="106">
        <f t="shared" si="0"/>
        <v>0</v>
      </c>
      <c r="H9" s="17"/>
      <c r="I9" s="17"/>
      <c r="J9" s="17"/>
      <c r="K9" s="17"/>
      <c r="L9" s="106">
        <f t="shared" si="1"/>
        <v>0</v>
      </c>
    </row>
    <row r="10" spans="1:15" customFormat="1" x14ac:dyDescent="0.25">
      <c r="A10" s="118"/>
      <c r="B10" s="17"/>
      <c r="C10" s="109"/>
      <c r="D10" s="109"/>
      <c r="E10" s="109"/>
      <c r="F10" s="109"/>
      <c r="G10" s="106">
        <f t="shared" si="0"/>
        <v>0</v>
      </c>
      <c r="H10" s="17"/>
      <c r="I10" s="17"/>
      <c r="J10" s="17"/>
      <c r="K10" s="17"/>
      <c r="L10" s="106">
        <f t="shared" si="1"/>
        <v>0</v>
      </c>
    </row>
    <row r="11" spans="1:15" customFormat="1" x14ac:dyDescent="0.25">
      <c r="A11" s="118"/>
      <c r="B11" s="17"/>
      <c r="C11" s="109"/>
      <c r="D11" s="109"/>
      <c r="E11" s="109"/>
      <c r="F11" s="109"/>
      <c r="G11" s="106">
        <f t="shared" si="0"/>
        <v>0</v>
      </c>
      <c r="H11" s="17"/>
      <c r="I11" s="17"/>
      <c r="J11" s="17"/>
      <c r="K11" s="17"/>
      <c r="L11" s="106">
        <f t="shared" si="1"/>
        <v>0</v>
      </c>
    </row>
    <row r="12" spans="1:15" customFormat="1" x14ac:dyDescent="0.25">
      <c r="A12" s="118"/>
      <c r="B12" s="17"/>
      <c r="C12" s="109"/>
      <c r="D12" s="109"/>
      <c r="E12" s="109"/>
      <c r="F12" s="109"/>
      <c r="G12" s="106">
        <f t="shared" si="0"/>
        <v>0</v>
      </c>
      <c r="H12" s="17"/>
      <c r="I12" s="17"/>
      <c r="J12" s="17"/>
      <c r="K12" s="17"/>
      <c r="L12" s="106">
        <f t="shared" si="1"/>
        <v>0</v>
      </c>
    </row>
    <row r="13" spans="1:15" customFormat="1" x14ac:dyDescent="0.25">
      <c r="A13" s="118"/>
      <c r="B13" s="17"/>
      <c r="C13" s="109"/>
      <c r="D13" s="109"/>
      <c r="E13" s="109"/>
      <c r="F13" s="109"/>
      <c r="G13" s="106">
        <f t="shared" si="0"/>
        <v>0</v>
      </c>
      <c r="H13" s="17"/>
      <c r="I13" s="17"/>
      <c r="J13" s="17"/>
      <c r="K13" s="17"/>
      <c r="L13" s="106">
        <f t="shared" si="1"/>
        <v>0</v>
      </c>
    </row>
    <row r="14" spans="1:15" customFormat="1" x14ac:dyDescent="0.25">
      <c r="A14" s="118"/>
      <c r="B14" s="17"/>
      <c r="C14" s="109"/>
      <c r="D14" s="109"/>
      <c r="E14" s="109"/>
      <c r="F14" s="109"/>
      <c r="G14" s="106">
        <f t="shared" si="0"/>
        <v>0</v>
      </c>
      <c r="H14" s="17"/>
      <c r="I14" s="17"/>
      <c r="J14" s="17"/>
      <c r="K14" s="17"/>
      <c r="L14" s="106">
        <f t="shared" si="1"/>
        <v>0</v>
      </c>
    </row>
    <row r="15" spans="1:15" customFormat="1" x14ac:dyDescent="0.25">
      <c r="A15" s="118"/>
      <c r="B15" s="17"/>
      <c r="C15" s="109"/>
      <c r="D15" s="109"/>
      <c r="E15" s="109"/>
      <c r="F15" s="109"/>
      <c r="G15" s="106">
        <f t="shared" si="0"/>
        <v>0</v>
      </c>
      <c r="H15" s="17"/>
      <c r="I15" s="17"/>
      <c r="J15" s="17"/>
      <c r="K15" s="17"/>
      <c r="L15" s="106">
        <f t="shared" si="1"/>
        <v>0</v>
      </c>
    </row>
    <row r="16" spans="1:15" customFormat="1" x14ac:dyDescent="0.25">
      <c r="A16" s="118"/>
      <c r="B16" s="17"/>
      <c r="C16" s="109"/>
      <c r="D16" s="109"/>
      <c r="E16" s="109"/>
      <c r="F16" s="109"/>
      <c r="G16" s="106">
        <f t="shared" si="0"/>
        <v>0</v>
      </c>
      <c r="H16" s="17"/>
      <c r="I16" s="17"/>
      <c r="J16" s="17"/>
      <c r="K16" s="17"/>
      <c r="L16" s="106">
        <f t="shared" si="1"/>
        <v>0</v>
      </c>
    </row>
    <row r="17" spans="1:12" customFormat="1" x14ac:dyDescent="0.25">
      <c r="A17" s="118"/>
      <c r="B17" s="17"/>
      <c r="C17" s="109"/>
      <c r="D17" s="109"/>
      <c r="E17" s="109"/>
      <c r="F17" s="109"/>
      <c r="G17" s="106">
        <f t="shared" si="0"/>
        <v>0</v>
      </c>
      <c r="H17" s="17"/>
      <c r="I17" s="17"/>
      <c r="J17" s="17"/>
      <c r="K17" s="17"/>
      <c r="L17" s="106">
        <f t="shared" si="1"/>
        <v>0</v>
      </c>
    </row>
    <row r="18" spans="1:12" customFormat="1" x14ac:dyDescent="0.25">
      <c r="A18" s="118"/>
      <c r="B18" s="17"/>
      <c r="C18" s="109"/>
      <c r="D18" s="109"/>
      <c r="E18" s="109"/>
      <c r="F18" s="109"/>
      <c r="G18" s="106">
        <f t="shared" si="0"/>
        <v>0</v>
      </c>
      <c r="H18" s="17"/>
      <c r="I18" s="17"/>
      <c r="J18" s="17"/>
      <c r="K18" s="17"/>
      <c r="L18" s="106">
        <f t="shared" si="1"/>
        <v>0</v>
      </c>
    </row>
    <row r="19" spans="1:12" customFormat="1" x14ac:dyDescent="0.25">
      <c r="A19" s="118"/>
      <c r="B19" s="17"/>
      <c r="C19" s="109"/>
      <c r="D19" s="109"/>
      <c r="E19" s="109"/>
      <c r="F19" s="109"/>
      <c r="G19" s="106">
        <f t="shared" si="0"/>
        <v>0</v>
      </c>
      <c r="H19" s="17"/>
      <c r="I19" s="17"/>
      <c r="J19" s="17"/>
      <c r="K19" s="17"/>
      <c r="L19" s="106">
        <f t="shared" si="1"/>
        <v>0</v>
      </c>
    </row>
    <row r="20" spans="1:12" customFormat="1" x14ac:dyDescent="0.25">
      <c r="A20" s="118"/>
      <c r="B20" s="17"/>
      <c r="C20" s="109"/>
      <c r="D20" s="109"/>
      <c r="E20" s="109"/>
      <c r="F20" s="109"/>
      <c r="G20" s="106">
        <f t="shared" si="0"/>
        <v>0</v>
      </c>
      <c r="H20" s="17"/>
      <c r="I20" s="17"/>
      <c r="J20" s="17"/>
      <c r="K20" s="17"/>
      <c r="L20" s="106">
        <f t="shared" si="1"/>
        <v>0</v>
      </c>
    </row>
    <row r="21" spans="1:12" customFormat="1" x14ac:dyDescent="0.25">
      <c r="A21" s="118"/>
      <c r="B21" s="17"/>
      <c r="C21" s="109"/>
      <c r="D21" s="109"/>
      <c r="E21" s="109"/>
      <c r="F21" s="109"/>
      <c r="G21" s="106">
        <f t="shared" si="0"/>
        <v>0</v>
      </c>
      <c r="H21" s="17"/>
      <c r="I21" s="17"/>
      <c r="J21" s="17"/>
      <c r="K21" s="17"/>
      <c r="L21" s="106">
        <f t="shared" si="1"/>
        <v>0</v>
      </c>
    </row>
    <row r="22" spans="1:12" customFormat="1" x14ac:dyDescent="0.25">
      <c r="A22" s="118"/>
      <c r="B22" s="17"/>
      <c r="C22" s="109"/>
      <c r="D22" s="109"/>
      <c r="E22" s="109"/>
      <c r="F22" s="109"/>
      <c r="G22" s="106">
        <f t="shared" si="0"/>
        <v>0</v>
      </c>
      <c r="H22" s="17"/>
      <c r="I22" s="17"/>
      <c r="J22" s="17"/>
      <c r="K22" s="17"/>
      <c r="L22" s="106">
        <f t="shared" si="1"/>
        <v>0</v>
      </c>
    </row>
    <row r="23" spans="1:12" customFormat="1" x14ac:dyDescent="0.25">
      <c r="A23" s="118"/>
      <c r="B23" s="17"/>
      <c r="C23" s="109"/>
      <c r="D23" s="109"/>
      <c r="E23" s="109"/>
      <c r="F23" s="109"/>
      <c r="G23" s="106">
        <f t="shared" si="0"/>
        <v>0</v>
      </c>
      <c r="H23" s="17"/>
      <c r="I23" s="17"/>
      <c r="J23" s="17"/>
      <c r="K23" s="17"/>
      <c r="L23" s="106">
        <f t="shared" si="1"/>
        <v>0</v>
      </c>
    </row>
    <row r="24" spans="1:12" customFormat="1" x14ac:dyDescent="0.25">
      <c r="A24" s="118"/>
      <c r="B24" s="17"/>
      <c r="C24" s="109"/>
      <c r="D24" s="109"/>
      <c r="E24" s="109"/>
      <c r="F24" s="109"/>
      <c r="G24" s="106">
        <f t="shared" si="0"/>
        <v>0</v>
      </c>
      <c r="H24" s="17"/>
      <c r="I24" s="17"/>
      <c r="J24" s="17"/>
      <c r="K24" s="17"/>
      <c r="L24" s="106">
        <f t="shared" si="1"/>
        <v>0</v>
      </c>
    </row>
    <row r="25" spans="1:12" customFormat="1" x14ac:dyDescent="0.25">
      <c r="A25" s="118"/>
      <c r="B25" s="17"/>
      <c r="C25" s="109"/>
      <c r="D25" s="109"/>
      <c r="E25" s="109"/>
      <c r="F25" s="109"/>
      <c r="G25" s="106">
        <f t="shared" si="0"/>
        <v>0</v>
      </c>
      <c r="H25" s="17"/>
      <c r="I25" s="17"/>
      <c r="J25" s="17"/>
      <c r="K25" s="17"/>
      <c r="L25" s="106">
        <f t="shared" si="1"/>
        <v>0</v>
      </c>
    </row>
    <row r="26" spans="1:12" customFormat="1" x14ac:dyDescent="0.25">
      <c r="A26" s="118"/>
      <c r="B26" s="17"/>
      <c r="C26" s="109"/>
      <c r="D26" s="109"/>
      <c r="E26" s="109"/>
      <c r="F26" s="109"/>
      <c r="G26" s="106">
        <f t="shared" si="0"/>
        <v>0</v>
      </c>
      <c r="H26" s="17"/>
      <c r="I26" s="17"/>
      <c r="J26" s="17"/>
      <c r="K26" s="17"/>
      <c r="L26" s="106">
        <f t="shared" si="1"/>
        <v>0</v>
      </c>
    </row>
    <row r="27" spans="1:12" customFormat="1" x14ac:dyDescent="0.25">
      <c r="A27" s="118"/>
      <c r="B27" s="17"/>
      <c r="C27" s="109"/>
      <c r="D27" s="109"/>
      <c r="E27" s="109"/>
      <c r="F27" s="109"/>
      <c r="G27" s="106">
        <f t="shared" si="0"/>
        <v>0</v>
      </c>
      <c r="H27" s="17"/>
      <c r="I27" s="17"/>
      <c r="J27" s="17"/>
      <c r="K27" s="17"/>
      <c r="L27" s="106">
        <f t="shared" si="1"/>
        <v>0</v>
      </c>
    </row>
    <row r="28" spans="1:12" customFormat="1" x14ac:dyDescent="0.25">
      <c r="A28" s="118"/>
      <c r="B28" s="17"/>
      <c r="C28" s="109"/>
      <c r="D28" s="109"/>
      <c r="E28" s="109"/>
      <c r="F28" s="109"/>
      <c r="G28" s="106">
        <f t="shared" si="0"/>
        <v>0</v>
      </c>
      <c r="H28" s="17"/>
      <c r="I28" s="17"/>
      <c r="J28" s="17"/>
      <c r="K28" s="17"/>
      <c r="L28" s="106">
        <f t="shared" si="1"/>
        <v>0</v>
      </c>
    </row>
    <row r="29" spans="1:12" customFormat="1" x14ac:dyDescent="0.25">
      <c r="A29" s="118"/>
      <c r="B29" s="17"/>
      <c r="C29" s="109"/>
      <c r="D29" s="109"/>
      <c r="E29" s="109"/>
      <c r="F29" s="109"/>
      <c r="G29" s="106">
        <f t="shared" si="0"/>
        <v>0</v>
      </c>
      <c r="H29" s="17"/>
      <c r="I29" s="17"/>
      <c r="J29" s="17"/>
      <c r="K29" s="17"/>
      <c r="L29" s="106">
        <f t="shared" si="1"/>
        <v>0</v>
      </c>
    </row>
    <row r="30" spans="1:12" customFormat="1" x14ac:dyDescent="0.25">
      <c r="A30" s="118"/>
      <c r="B30" s="17"/>
      <c r="C30" s="109"/>
      <c r="D30" s="109"/>
      <c r="E30" s="109"/>
      <c r="F30" s="109"/>
      <c r="G30" s="106">
        <f t="shared" si="0"/>
        <v>0</v>
      </c>
      <c r="H30" s="17"/>
      <c r="I30" s="17"/>
      <c r="J30" s="17"/>
      <c r="K30" s="17"/>
      <c r="L30" s="106">
        <f t="shared" si="1"/>
        <v>0</v>
      </c>
    </row>
    <row r="31" spans="1:12" customFormat="1" x14ac:dyDescent="0.25">
      <c r="A31" s="118"/>
      <c r="B31" s="17"/>
      <c r="C31" s="109"/>
      <c r="D31" s="109"/>
      <c r="E31" s="109"/>
      <c r="F31" s="109"/>
      <c r="G31" s="106">
        <f t="shared" si="0"/>
        <v>0</v>
      </c>
      <c r="H31" s="17"/>
      <c r="I31" s="17"/>
      <c r="J31" s="17"/>
      <c r="K31" s="17"/>
      <c r="L31" s="106">
        <f t="shared" si="1"/>
        <v>0</v>
      </c>
    </row>
    <row r="32" spans="1:12" customFormat="1" x14ac:dyDescent="0.25">
      <c r="A32" s="118"/>
      <c r="B32" s="17"/>
      <c r="C32" s="109"/>
      <c r="D32" s="109"/>
      <c r="E32" s="109"/>
      <c r="F32" s="109"/>
      <c r="G32" s="106">
        <f t="shared" si="0"/>
        <v>0</v>
      </c>
      <c r="H32" s="17"/>
      <c r="I32" s="17"/>
      <c r="J32" s="17"/>
      <c r="K32" s="17"/>
      <c r="L32" s="106">
        <f t="shared" si="1"/>
        <v>0</v>
      </c>
    </row>
    <row r="33" spans="1:12" customFormat="1" x14ac:dyDescent="0.25">
      <c r="A33" s="118"/>
      <c r="B33" s="17"/>
      <c r="C33" s="109"/>
      <c r="D33" s="109"/>
      <c r="E33" s="109"/>
      <c r="F33" s="109"/>
      <c r="G33" s="106">
        <f t="shared" si="0"/>
        <v>0</v>
      </c>
      <c r="H33" s="17"/>
      <c r="I33" s="17"/>
      <c r="J33" s="17"/>
      <c r="K33" s="17"/>
      <c r="L33" s="106">
        <f t="shared" si="1"/>
        <v>0</v>
      </c>
    </row>
    <row r="34" spans="1:12" customFormat="1" x14ac:dyDescent="0.25">
      <c r="A34" s="118"/>
      <c r="B34" s="17"/>
      <c r="C34" s="109"/>
      <c r="D34" s="109"/>
      <c r="E34" s="109"/>
      <c r="F34" s="109"/>
      <c r="G34" s="106">
        <f t="shared" si="0"/>
        <v>0</v>
      </c>
      <c r="H34" s="17"/>
      <c r="I34" s="17"/>
      <c r="J34" s="17"/>
      <c r="K34" s="17"/>
      <c r="L34" s="106">
        <f t="shared" si="1"/>
        <v>0</v>
      </c>
    </row>
    <row r="35" spans="1:12" customFormat="1" x14ac:dyDescent="0.25">
      <c r="A35" s="118"/>
      <c r="B35" s="17"/>
      <c r="C35" s="109"/>
      <c r="D35" s="109"/>
      <c r="E35" s="109"/>
      <c r="F35" s="109"/>
      <c r="G35" s="106">
        <f t="shared" si="0"/>
        <v>0</v>
      </c>
      <c r="H35" s="17"/>
      <c r="I35" s="17"/>
      <c r="J35" s="17"/>
      <c r="K35" s="17"/>
      <c r="L35" s="106">
        <f t="shared" si="1"/>
        <v>0</v>
      </c>
    </row>
    <row r="36" spans="1:12" customFormat="1" x14ac:dyDescent="0.25">
      <c r="A36" s="118"/>
      <c r="B36" s="17"/>
      <c r="C36" s="109"/>
      <c r="D36" s="109"/>
      <c r="E36" s="109"/>
      <c r="F36" s="109"/>
      <c r="G36" s="106">
        <f t="shared" si="0"/>
        <v>0</v>
      </c>
      <c r="H36" s="17"/>
      <c r="I36" s="17"/>
      <c r="J36" s="17"/>
      <c r="K36" s="17"/>
      <c r="L36" s="106">
        <f t="shared" si="1"/>
        <v>0</v>
      </c>
    </row>
    <row r="37" spans="1:12" customFormat="1" x14ac:dyDescent="0.25">
      <c r="A37" s="118"/>
      <c r="B37" s="17"/>
      <c r="C37" s="109"/>
      <c r="D37" s="109"/>
      <c r="E37" s="109"/>
      <c r="F37" s="109"/>
      <c r="G37" s="106">
        <f t="shared" si="0"/>
        <v>0</v>
      </c>
      <c r="H37" s="17"/>
      <c r="I37" s="17"/>
      <c r="J37" s="17"/>
      <c r="K37" s="17"/>
      <c r="L37" s="106">
        <f t="shared" si="1"/>
        <v>0</v>
      </c>
    </row>
    <row r="38" spans="1:12" customFormat="1" x14ac:dyDescent="0.25">
      <c r="A38" s="118"/>
      <c r="B38" s="17"/>
      <c r="C38" s="109"/>
      <c r="D38" s="109"/>
      <c r="E38" s="109"/>
      <c r="F38" s="109"/>
      <c r="G38" s="106">
        <f t="shared" si="0"/>
        <v>0</v>
      </c>
      <c r="H38" s="17"/>
      <c r="I38" s="17"/>
      <c r="J38" s="17"/>
      <c r="K38" s="17"/>
      <c r="L38" s="106">
        <f t="shared" si="1"/>
        <v>0</v>
      </c>
    </row>
    <row r="39" spans="1:12" customFormat="1" x14ac:dyDescent="0.25">
      <c r="A39" s="118"/>
      <c r="B39" s="17"/>
      <c r="C39" s="109"/>
      <c r="D39" s="109"/>
      <c r="E39" s="109"/>
      <c r="F39" s="109"/>
      <c r="G39" s="106">
        <f t="shared" si="0"/>
        <v>0</v>
      </c>
      <c r="H39" s="17"/>
      <c r="I39" s="17"/>
      <c r="J39" s="17"/>
      <c r="K39" s="17"/>
      <c r="L39" s="106">
        <f t="shared" si="1"/>
        <v>0</v>
      </c>
    </row>
    <row r="40" spans="1:12" customFormat="1" x14ac:dyDescent="0.25">
      <c r="A40" s="118"/>
      <c r="B40" s="17"/>
      <c r="C40" s="109"/>
      <c r="D40" s="109"/>
      <c r="E40" s="109"/>
      <c r="F40" s="109"/>
      <c r="G40" s="106">
        <f t="shared" si="0"/>
        <v>0</v>
      </c>
      <c r="H40" s="17"/>
      <c r="I40" s="17"/>
      <c r="J40" s="17"/>
      <c r="K40" s="17"/>
      <c r="L40" s="106">
        <f t="shared" si="1"/>
        <v>0</v>
      </c>
    </row>
    <row r="41" spans="1:12" customFormat="1" x14ac:dyDescent="0.25">
      <c r="A41" s="118"/>
      <c r="B41" s="17"/>
      <c r="C41" s="109"/>
      <c r="D41" s="109"/>
      <c r="E41" s="109"/>
      <c r="F41" s="109"/>
      <c r="G41" s="106">
        <f t="shared" si="0"/>
        <v>0</v>
      </c>
      <c r="H41" s="17"/>
      <c r="I41" s="17"/>
      <c r="J41" s="17"/>
      <c r="K41" s="17"/>
      <c r="L41" s="106">
        <f t="shared" si="1"/>
        <v>0</v>
      </c>
    </row>
    <row r="42" spans="1:12" customFormat="1" x14ac:dyDescent="0.25">
      <c r="A42" s="118"/>
      <c r="B42" s="17"/>
      <c r="C42" s="109"/>
      <c r="D42" s="109"/>
      <c r="E42" s="109"/>
      <c r="F42" s="109"/>
      <c r="G42" s="106">
        <f t="shared" si="0"/>
        <v>0</v>
      </c>
      <c r="H42" s="17"/>
      <c r="I42" s="17"/>
      <c r="J42" s="17"/>
      <c r="K42" s="17"/>
      <c r="L42" s="106">
        <f t="shared" si="1"/>
        <v>0</v>
      </c>
    </row>
    <row r="43" spans="1:12" customFormat="1" x14ac:dyDescent="0.25">
      <c r="A43" s="118"/>
      <c r="B43" s="17"/>
      <c r="C43" s="109"/>
      <c r="D43" s="109"/>
      <c r="E43" s="109"/>
      <c r="F43" s="109"/>
      <c r="G43" s="106">
        <f t="shared" si="0"/>
        <v>0</v>
      </c>
      <c r="H43" s="17"/>
      <c r="I43" s="17"/>
      <c r="J43" s="17"/>
      <c r="K43" s="17"/>
      <c r="L43" s="106">
        <f t="shared" si="1"/>
        <v>0</v>
      </c>
    </row>
    <row r="44" spans="1:12" customFormat="1" x14ac:dyDescent="0.25">
      <c r="A44" s="118"/>
      <c r="B44" s="17"/>
      <c r="C44" s="109"/>
      <c r="D44" s="109"/>
      <c r="E44" s="109"/>
      <c r="F44" s="109"/>
      <c r="G44" s="106">
        <f t="shared" si="0"/>
        <v>0</v>
      </c>
      <c r="H44" s="17"/>
      <c r="I44" s="17"/>
      <c r="J44" s="17"/>
      <c r="K44" s="17"/>
      <c r="L44" s="106">
        <f t="shared" si="1"/>
        <v>0</v>
      </c>
    </row>
    <row r="45" spans="1:12" customFormat="1" x14ac:dyDescent="0.25">
      <c r="A45" s="118"/>
      <c r="B45" s="17"/>
      <c r="C45" s="109"/>
      <c r="D45" s="109"/>
      <c r="E45" s="109"/>
      <c r="F45" s="109"/>
      <c r="G45" s="106">
        <f t="shared" si="0"/>
        <v>0</v>
      </c>
      <c r="H45" s="17"/>
      <c r="I45" s="17"/>
      <c r="J45" s="17"/>
      <c r="K45" s="17"/>
      <c r="L45" s="106">
        <f t="shared" si="1"/>
        <v>0</v>
      </c>
    </row>
    <row r="46" spans="1:12" customFormat="1" x14ac:dyDescent="0.25">
      <c r="A46" s="118"/>
      <c r="B46" s="17"/>
      <c r="C46" s="109"/>
      <c r="D46" s="109"/>
      <c r="E46" s="109"/>
      <c r="F46" s="109"/>
      <c r="G46" s="106">
        <f t="shared" si="0"/>
        <v>0</v>
      </c>
      <c r="H46" s="17"/>
      <c r="I46" s="17"/>
      <c r="J46" s="17"/>
      <c r="K46" s="17"/>
      <c r="L46" s="106">
        <f t="shared" si="1"/>
        <v>0</v>
      </c>
    </row>
    <row r="47" spans="1:12" customFormat="1" x14ac:dyDescent="0.25">
      <c r="A47" s="118"/>
      <c r="B47" s="17"/>
      <c r="C47" s="109"/>
      <c r="D47" s="109"/>
      <c r="E47" s="109"/>
      <c r="F47" s="109"/>
      <c r="G47" s="106">
        <f t="shared" si="0"/>
        <v>0</v>
      </c>
      <c r="H47" s="17"/>
      <c r="I47" s="17"/>
      <c r="J47" s="17"/>
      <c r="K47" s="17"/>
      <c r="L47" s="106">
        <f t="shared" si="1"/>
        <v>0</v>
      </c>
    </row>
    <row r="48" spans="1:12" customFormat="1" x14ac:dyDescent="0.25">
      <c r="A48" s="118"/>
      <c r="B48" s="17"/>
      <c r="C48" s="109"/>
      <c r="D48" s="109"/>
      <c r="E48" s="109"/>
      <c r="F48" s="109"/>
      <c r="G48" s="106">
        <f t="shared" si="0"/>
        <v>0</v>
      </c>
      <c r="H48" s="17"/>
      <c r="I48" s="17"/>
      <c r="J48" s="17"/>
      <c r="K48" s="17"/>
      <c r="L48" s="106">
        <f t="shared" si="1"/>
        <v>0</v>
      </c>
    </row>
    <row r="49" spans="1:12" customFormat="1" x14ac:dyDescent="0.25">
      <c r="A49" s="118"/>
      <c r="B49" s="17"/>
      <c r="C49" s="109"/>
      <c r="D49" s="109"/>
      <c r="E49" s="109"/>
      <c r="F49" s="109"/>
      <c r="G49" s="106">
        <f t="shared" si="0"/>
        <v>0</v>
      </c>
      <c r="H49" s="17"/>
      <c r="I49" s="17"/>
      <c r="J49" s="17"/>
      <c r="K49" s="17"/>
      <c r="L49" s="106">
        <f t="shared" si="1"/>
        <v>0</v>
      </c>
    </row>
    <row r="50" spans="1:12" customFormat="1" x14ac:dyDescent="0.25">
      <c r="A50" s="118"/>
      <c r="B50" s="17"/>
      <c r="C50" s="109"/>
      <c r="D50" s="109"/>
      <c r="E50" s="109"/>
      <c r="F50" s="109"/>
      <c r="G50" s="106">
        <f t="shared" si="0"/>
        <v>0</v>
      </c>
      <c r="H50" s="17"/>
      <c r="I50" s="17"/>
      <c r="J50" s="17"/>
      <c r="K50" s="17"/>
      <c r="L50" s="106">
        <f t="shared" si="1"/>
        <v>0</v>
      </c>
    </row>
    <row r="51" spans="1:12" customFormat="1" x14ac:dyDescent="0.25">
      <c r="A51" s="118"/>
      <c r="B51" s="17"/>
      <c r="C51" s="109"/>
      <c r="D51" s="109"/>
      <c r="E51" s="109"/>
      <c r="F51" s="109"/>
      <c r="G51" s="106">
        <f t="shared" si="0"/>
        <v>0</v>
      </c>
      <c r="H51" s="17"/>
      <c r="I51" s="17"/>
      <c r="J51" s="17"/>
      <c r="K51" s="17"/>
      <c r="L51" s="106">
        <f t="shared" si="1"/>
        <v>0</v>
      </c>
    </row>
    <row r="52" spans="1:12" customFormat="1" x14ac:dyDescent="0.25">
      <c r="A52" s="118"/>
      <c r="B52" s="17"/>
      <c r="C52" s="109"/>
      <c r="D52" s="109"/>
      <c r="E52" s="109"/>
      <c r="F52" s="109"/>
      <c r="G52" s="106">
        <f t="shared" si="0"/>
        <v>0</v>
      </c>
      <c r="H52" s="17"/>
      <c r="I52" s="17"/>
      <c r="J52" s="17"/>
      <c r="K52" s="17"/>
      <c r="L52" s="106">
        <f t="shared" si="1"/>
        <v>0</v>
      </c>
    </row>
    <row r="53" spans="1:12" customFormat="1" x14ac:dyDescent="0.25">
      <c r="A53" s="118"/>
      <c r="B53" s="17"/>
      <c r="C53" s="109"/>
      <c r="D53" s="109"/>
      <c r="E53" s="109"/>
      <c r="F53" s="109"/>
      <c r="G53" s="106">
        <f t="shared" si="0"/>
        <v>0</v>
      </c>
      <c r="H53" s="17"/>
      <c r="I53" s="17"/>
      <c r="J53" s="17"/>
      <c r="K53" s="17"/>
      <c r="L53" s="106">
        <f t="shared" si="1"/>
        <v>0</v>
      </c>
    </row>
    <row r="54" spans="1:12" customFormat="1" x14ac:dyDescent="0.25">
      <c r="A54" s="118"/>
      <c r="B54" s="17"/>
      <c r="C54" s="109"/>
      <c r="D54" s="109"/>
      <c r="E54" s="109"/>
      <c r="F54" s="109"/>
      <c r="G54" s="106">
        <f t="shared" si="0"/>
        <v>0</v>
      </c>
      <c r="H54" s="17"/>
      <c r="I54" s="17"/>
      <c r="J54" s="17"/>
      <c r="K54" s="17"/>
      <c r="L54" s="106">
        <f t="shared" si="1"/>
        <v>0</v>
      </c>
    </row>
    <row r="55" spans="1:12" customFormat="1" x14ac:dyDescent="0.25">
      <c r="A55" s="118"/>
      <c r="B55" s="17"/>
      <c r="C55" s="109"/>
      <c r="D55" s="109"/>
      <c r="E55" s="109"/>
      <c r="F55" s="109"/>
      <c r="G55" s="106">
        <f t="shared" si="0"/>
        <v>0</v>
      </c>
      <c r="H55" s="17"/>
      <c r="I55" s="17"/>
      <c r="J55" s="17"/>
      <c r="K55" s="17"/>
      <c r="L55" s="106">
        <f t="shared" si="1"/>
        <v>0</v>
      </c>
    </row>
    <row r="56" spans="1:12" customFormat="1" x14ac:dyDescent="0.25">
      <c r="A56" s="118"/>
      <c r="B56" s="17"/>
      <c r="C56" s="109"/>
      <c r="D56" s="109"/>
      <c r="E56" s="109"/>
      <c r="F56" s="109"/>
      <c r="G56" s="106">
        <f t="shared" si="0"/>
        <v>0</v>
      </c>
      <c r="H56" s="17"/>
      <c r="I56" s="17"/>
      <c r="J56" s="17"/>
      <c r="K56" s="17"/>
      <c r="L56" s="106">
        <f t="shared" si="1"/>
        <v>0</v>
      </c>
    </row>
    <row r="57" spans="1:12" customFormat="1" x14ac:dyDescent="0.25">
      <c r="A57" s="118"/>
      <c r="B57" s="17"/>
      <c r="C57" s="109"/>
      <c r="D57" s="109"/>
      <c r="E57" s="109"/>
      <c r="F57" s="109"/>
      <c r="G57" s="106">
        <f t="shared" si="0"/>
        <v>0</v>
      </c>
      <c r="H57" s="17"/>
      <c r="I57" s="17"/>
      <c r="J57" s="17"/>
      <c r="K57" s="17"/>
      <c r="L57" s="106">
        <f t="shared" si="1"/>
        <v>0</v>
      </c>
    </row>
    <row r="58" spans="1:12" customFormat="1" x14ac:dyDescent="0.25">
      <c r="A58" s="118"/>
      <c r="B58" s="17"/>
      <c r="C58" s="109"/>
      <c r="D58" s="109"/>
      <c r="E58" s="109"/>
      <c r="F58" s="109"/>
      <c r="G58" s="106">
        <f t="shared" si="0"/>
        <v>0</v>
      </c>
      <c r="H58" s="17"/>
      <c r="I58" s="17"/>
      <c r="J58" s="17"/>
      <c r="K58" s="17"/>
      <c r="L58" s="106">
        <f t="shared" si="1"/>
        <v>0</v>
      </c>
    </row>
    <row r="59" spans="1:12" customFormat="1" x14ac:dyDescent="0.25">
      <c r="A59" s="118"/>
      <c r="B59" s="17"/>
      <c r="C59" s="109"/>
      <c r="D59" s="109"/>
      <c r="E59" s="109"/>
      <c r="F59" s="109"/>
      <c r="G59" s="106">
        <f t="shared" si="0"/>
        <v>0</v>
      </c>
      <c r="H59" s="17"/>
      <c r="I59" s="17"/>
      <c r="J59" s="17"/>
      <c r="K59" s="17"/>
      <c r="L59" s="106">
        <f t="shared" si="1"/>
        <v>0</v>
      </c>
    </row>
    <row r="60" spans="1:12" customFormat="1" x14ac:dyDescent="0.25">
      <c r="A60" s="118"/>
      <c r="B60" s="17"/>
      <c r="C60" s="109"/>
      <c r="D60" s="109"/>
      <c r="E60" s="109"/>
      <c r="F60" s="109"/>
      <c r="G60" s="106">
        <f t="shared" si="0"/>
        <v>0</v>
      </c>
      <c r="H60" s="17"/>
      <c r="I60" s="17"/>
      <c r="J60" s="17"/>
      <c r="K60" s="17"/>
      <c r="L60" s="106">
        <f t="shared" si="1"/>
        <v>0</v>
      </c>
    </row>
    <row r="61" spans="1:12" customFormat="1" x14ac:dyDescent="0.25">
      <c r="A61" s="118"/>
      <c r="B61" s="17"/>
      <c r="C61" s="109"/>
      <c r="D61" s="109"/>
      <c r="E61" s="109"/>
      <c r="F61" s="109"/>
      <c r="G61" s="106">
        <f t="shared" si="0"/>
        <v>0</v>
      </c>
      <c r="H61" s="17"/>
      <c r="I61" s="17"/>
      <c r="J61" s="17"/>
      <c r="K61" s="17"/>
      <c r="L61" s="106">
        <f t="shared" si="1"/>
        <v>0</v>
      </c>
    </row>
    <row r="62" spans="1:12" customFormat="1" x14ac:dyDescent="0.25">
      <c r="A62" s="118"/>
      <c r="B62" s="17"/>
      <c r="C62" s="109"/>
      <c r="D62" s="109"/>
      <c r="E62" s="109"/>
      <c r="F62" s="109"/>
      <c r="G62" s="106">
        <f t="shared" si="0"/>
        <v>0</v>
      </c>
      <c r="H62" s="17"/>
      <c r="I62" s="17"/>
      <c r="J62" s="17"/>
      <c r="K62" s="17"/>
      <c r="L62" s="106">
        <f t="shared" si="1"/>
        <v>0</v>
      </c>
    </row>
    <row r="63" spans="1:12" customFormat="1" x14ac:dyDescent="0.25">
      <c r="A63" s="118"/>
      <c r="B63" s="17"/>
      <c r="C63" s="109"/>
      <c r="D63" s="109"/>
      <c r="E63" s="109"/>
      <c r="F63" s="109"/>
      <c r="G63" s="106">
        <f t="shared" si="0"/>
        <v>0</v>
      </c>
      <c r="H63" s="17"/>
      <c r="I63" s="17"/>
      <c r="J63" s="17"/>
      <c r="K63" s="17"/>
      <c r="L63" s="106">
        <f t="shared" si="1"/>
        <v>0</v>
      </c>
    </row>
    <row r="64" spans="1:12" customFormat="1" x14ac:dyDescent="0.25">
      <c r="A64" s="118"/>
      <c r="B64" s="17"/>
      <c r="C64" s="109"/>
      <c r="D64" s="109"/>
      <c r="E64" s="109"/>
      <c r="F64" s="109"/>
      <c r="G64" s="106">
        <f t="shared" si="0"/>
        <v>0</v>
      </c>
      <c r="H64" s="17"/>
      <c r="I64" s="17"/>
      <c r="J64" s="17"/>
      <c r="K64" s="17"/>
      <c r="L64" s="106">
        <f t="shared" si="1"/>
        <v>0</v>
      </c>
    </row>
    <row r="65" spans="1:12" customFormat="1" x14ac:dyDescent="0.25">
      <c r="A65" s="118"/>
      <c r="B65" s="17"/>
      <c r="C65" s="109"/>
      <c r="D65" s="109"/>
      <c r="E65" s="109"/>
      <c r="F65" s="109"/>
      <c r="G65" s="106">
        <f t="shared" si="0"/>
        <v>0</v>
      </c>
      <c r="H65" s="17"/>
      <c r="I65" s="17"/>
      <c r="J65" s="17"/>
      <c r="K65" s="17"/>
      <c r="L65" s="106">
        <f t="shared" si="1"/>
        <v>0</v>
      </c>
    </row>
    <row r="66" spans="1:12" customFormat="1" x14ac:dyDescent="0.25">
      <c r="A66" s="118"/>
      <c r="B66" s="17"/>
      <c r="C66" s="109"/>
      <c r="D66" s="109"/>
      <c r="E66" s="109"/>
      <c r="F66" s="109"/>
      <c r="G66" s="106">
        <f t="shared" si="0"/>
        <v>0</v>
      </c>
      <c r="H66" s="17"/>
      <c r="I66" s="17"/>
      <c r="J66" s="17"/>
      <c r="K66" s="17"/>
      <c r="L66" s="106">
        <f t="shared" si="1"/>
        <v>0</v>
      </c>
    </row>
    <row r="67" spans="1:12" customFormat="1" x14ac:dyDescent="0.25">
      <c r="A67" s="118"/>
      <c r="B67" s="17"/>
      <c r="C67" s="109"/>
      <c r="D67" s="109"/>
      <c r="E67" s="109"/>
      <c r="F67" s="109"/>
      <c r="G67" s="106">
        <f t="shared" si="0"/>
        <v>0</v>
      </c>
      <c r="H67" s="17"/>
      <c r="I67" s="17"/>
      <c r="J67" s="17"/>
      <c r="K67" s="17"/>
      <c r="L67" s="106">
        <f t="shared" si="1"/>
        <v>0</v>
      </c>
    </row>
    <row r="68" spans="1:12" customFormat="1" x14ac:dyDescent="0.25">
      <c r="A68" s="118"/>
      <c r="B68" s="17"/>
      <c r="C68" s="109"/>
      <c r="D68" s="109"/>
      <c r="E68" s="109"/>
      <c r="F68" s="109"/>
      <c r="G68" s="106">
        <f t="shared" ref="G68:G131" si="2">$B68-SUM($C68:$F68)</f>
        <v>0</v>
      </c>
      <c r="H68" s="17"/>
      <c r="I68" s="17"/>
      <c r="J68" s="17"/>
      <c r="K68" s="17"/>
      <c r="L68" s="106">
        <f t="shared" ref="L68:L131" si="3">SUM($I68:$K68)</f>
        <v>0</v>
      </c>
    </row>
    <row r="69" spans="1:12" customFormat="1" x14ac:dyDescent="0.25">
      <c r="A69" s="118"/>
      <c r="B69" s="17"/>
      <c r="C69" s="109"/>
      <c r="D69" s="109"/>
      <c r="E69" s="109"/>
      <c r="F69" s="109"/>
      <c r="G69" s="106">
        <f t="shared" si="2"/>
        <v>0</v>
      </c>
      <c r="H69" s="17"/>
      <c r="I69" s="17"/>
      <c r="J69" s="17"/>
      <c r="K69" s="17"/>
      <c r="L69" s="106">
        <f t="shared" si="3"/>
        <v>0</v>
      </c>
    </row>
    <row r="70" spans="1:12" customFormat="1" x14ac:dyDescent="0.25">
      <c r="A70" s="118"/>
      <c r="B70" s="17"/>
      <c r="C70" s="109"/>
      <c r="D70" s="109"/>
      <c r="E70" s="109"/>
      <c r="F70" s="109"/>
      <c r="G70" s="106">
        <f t="shared" si="2"/>
        <v>0</v>
      </c>
      <c r="H70" s="17"/>
      <c r="I70" s="17"/>
      <c r="J70" s="17"/>
      <c r="K70" s="17"/>
      <c r="L70" s="106">
        <f t="shared" si="3"/>
        <v>0</v>
      </c>
    </row>
    <row r="71" spans="1:12" customFormat="1" x14ac:dyDescent="0.25">
      <c r="A71" s="118"/>
      <c r="B71" s="17"/>
      <c r="C71" s="109"/>
      <c r="D71" s="109"/>
      <c r="E71" s="109"/>
      <c r="F71" s="109"/>
      <c r="G71" s="106">
        <f t="shared" si="2"/>
        <v>0</v>
      </c>
      <c r="H71" s="17"/>
      <c r="I71" s="17"/>
      <c r="J71" s="17"/>
      <c r="K71" s="17"/>
      <c r="L71" s="106">
        <f t="shared" si="3"/>
        <v>0</v>
      </c>
    </row>
    <row r="72" spans="1:12" customFormat="1" x14ac:dyDescent="0.25">
      <c r="A72" s="118"/>
      <c r="B72" s="17"/>
      <c r="C72" s="109"/>
      <c r="D72" s="109"/>
      <c r="E72" s="109"/>
      <c r="F72" s="109"/>
      <c r="G72" s="106">
        <f t="shared" si="2"/>
        <v>0</v>
      </c>
      <c r="H72" s="17"/>
      <c r="I72" s="17"/>
      <c r="J72" s="17"/>
      <c r="K72" s="17"/>
      <c r="L72" s="106">
        <f t="shared" si="3"/>
        <v>0</v>
      </c>
    </row>
    <row r="73" spans="1:12" customFormat="1" x14ac:dyDescent="0.25">
      <c r="A73" s="118"/>
      <c r="B73" s="17"/>
      <c r="C73" s="109"/>
      <c r="D73" s="109"/>
      <c r="E73" s="109"/>
      <c r="F73" s="109"/>
      <c r="G73" s="106">
        <f t="shared" si="2"/>
        <v>0</v>
      </c>
      <c r="H73" s="17"/>
      <c r="I73" s="17"/>
      <c r="J73" s="17"/>
      <c r="K73" s="17"/>
      <c r="L73" s="106">
        <f t="shared" si="3"/>
        <v>0</v>
      </c>
    </row>
    <row r="74" spans="1:12" customFormat="1" x14ac:dyDescent="0.25">
      <c r="A74" s="118"/>
      <c r="B74" s="17"/>
      <c r="C74" s="109"/>
      <c r="D74" s="109"/>
      <c r="E74" s="109"/>
      <c r="F74" s="109"/>
      <c r="G74" s="106">
        <f t="shared" si="2"/>
        <v>0</v>
      </c>
      <c r="H74" s="17"/>
      <c r="I74" s="17"/>
      <c r="J74" s="17"/>
      <c r="K74" s="17"/>
      <c r="L74" s="106">
        <f t="shared" si="3"/>
        <v>0</v>
      </c>
    </row>
    <row r="75" spans="1:12" customFormat="1" x14ac:dyDescent="0.25">
      <c r="A75" s="118"/>
      <c r="B75" s="17"/>
      <c r="C75" s="109"/>
      <c r="D75" s="109"/>
      <c r="E75" s="109"/>
      <c r="F75" s="109"/>
      <c r="G75" s="106">
        <f t="shared" si="2"/>
        <v>0</v>
      </c>
      <c r="H75" s="17"/>
      <c r="I75" s="17"/>
      <c r="J75" s="17"/>
      <c r="K75" s="17"/>
      <c r="L75" s="106">
        <f t="shared" si="3"/>
        <v>0</v>
      </c>
    </row>
    <row r="76" spans="1:12" customFormat="1" x14ac:dyDescent="0.25">
      <c r="A76" s="118"/>
      <c r="B76" s="17"/>
      <c r="C76" s="109"/>
      <c r="D76" s="109"/>
      <c r="E76" s="109"/>
      <c r="F76" s="109"/>
      <c r="G76" s="106">
        <f t="shared" si="2"/>
        <v>0</v>
      </c>
      <c r="H76" s="17"/>
      <c r="I76" s="17"/>
      <c r="J76" s="17"/>
      <c r="K76" s="17"/>
      <c r="L76" s="106">
        <f t="shared" si="3"/>
        <v>0</v>
      </c>
    </row>
    <row r="77" spans="1:12" customFormat="1" x14ac:dyDescent="0.25">
      <c r="A77" s="118"/>
      <c r="B77" s="17"/>
      <c r="C77" s="109"/>
      <c r="D77" s="109"/>
      <c r="E77" s="109"/>
      <c r="F77" s="109"/>
      <c r="G77" s="106">
        <f t="shared" si="2"/>
        <v>0</v>
      </c>
      <c r="H77" s="17"/>
      <c r="I77" s="17"/>
      <c r="J77" s="17"/>
      <c r="K77" s="17"/>
      <c r="L77" s="106">
        <f t="shared" si="3"/>
        <v>0</v>
      </c>
    </row>
    <row r="78" spans="1:12" customFormat="1" x14ac:dyDescent="0.25">
      <c r="A78" s="118"/>
      <c r="B78" s="17"/>
      <c r="C78" s="109"/>
      <c r="D78" s="109"/>
      <c r="E78" s="109"/>
      <c r="F78" s="109"/>
      <c r="G78" s="106">
        <f t="shared" si="2"/>
        <v>0</v>
      </c>
      <c r="H78" s="17"/>
      <c r="I78" s="17"/>
      <c r="J78" s="17"/>
      <c r="K78" s="17"/>
      <c r="L78" s="106">
        <f t="shared" si="3"/>
        <v>0</v>
      </c>
    </row>
    <row r="79" spans="1:12" customFormat="1" x14ac:dyDescent="0.25">
      <c r="A79" s="118"/>
      <c r="B79" s="17"/>
      <c r="C79" s="109"/>
      <c r="D79" s="109"/>
      <c r="E79" s="109"/>
      <c r="F79" s="109"/>
      <c r="G79" s="106">
        <f t="shared" si="2"/>
        <v>0</v>
      </c>
      <c r="H79" s="17"/>
      <c r="I79" s="17"/>
      <c r="J79" s="17"/>
      <c r="K79" s="17"/>
      <c r="L79" s="106">
        <f t="shared" si="3"/>
        <v>0</v>
      </c>
    </row>
    <row r="80" spans="1:12" customFormat="1" x14ac:dyDescent="0.25">
      <c r="A80" s="118"/>
      <c r="B80" s="17"/>
      <c r="C80" s="109"/>
      <c r="D80" s="109"/>
      <c r="E80" s="109"/>
      <c r="F80" s="109"/>
      <c r="G80" s="106">
        <f t="shared" si="2"/>
        <v>0</v>
      </c>
      <c r="H80" s="17"/>
      <c r="I80" s="17"/>
      <c r="J80" s="17"/>
      <c r="K80" s="17"/>
      <c r="L80" s="106">
        <f t="shared" si="3"/>
        <v>0</v>
      </c>
    </row>
    <row r="81" spans="1:12" customFormat="1" x14ac:dyDescent="0.25">
      <c r="A81" s="118"/>
      <c r="B81" s="17"/>
      <c r="C81" s="109"/>
      <c r="D81" s="109"/>
      <c r="E81" s="109"/>
      <c r="F81" s="109"/>
      <c r="G81" s="106">
        <f t="shared" si="2"/>
        <v>0</v>
      </c>
      <c r="H81" s="17"/>
      <c r="I81" s="17"/>
      <c r="J81" s="17"/>
      <c r="K81" s="17"/>
      <c r="L81" s="106">
        <f t="shared" si="3"/>
        <v>0</v>
      </c>
    </row>
    <row r="82" spans="1:12" customFormat="1" x14ac:dyDescent="0.25">
      <c r="A82" s="118"/>
      <c r="B82" s="17"/>
      <c r="C82" s="109"/>
      <c r="D82" s="109"/>
      <c r="E82" s="109"/>
      <c r="F82" s="109"/>
      <c r="G82" s="106">
        <f t="shared" si="2"/>
        <v>0</v>
      </c>
      <c r="H82" s="17"/>
      <c r="I82" s="17"/>
      <c r="J82" s="17"/>
      <c r="K82" s="17"/>
      <c r="L82" s="106">
        <f t="shared" si="3"/>
        <v>0</v>
      </c>
    </row>
    <row r="83" spans="1:12" customFormat="1" x14ac:dyDescent="0.25">
      <c r="A83" s="118"/>
      <c r="B83" s="17"/>
      <c r="C83" s="109"/>
      <c r="D83" s="109"/>
      <c r="E83" s="109"/>
      <c r="F83" s="109"/>
      <c r="G83" s="106">
        <f t="shared" si="2"/>
        <v>0</v>
      </c>
      <c r="H83" s="17"/>
      <c r="I83" s="17"/>
      <c r="J83" s="17"/>
      <c r="K83" s="17"/>
      <c r="L83" s="106">
        <f t="shared" si="3"/>
        <v>0</v>
      </c>
    </row>
    <row r="84" spans="1:12" customFormat="1" x14ac:dyDescent="0.25">
      <c r="A84" s="118"/>
      <c r="B84" s="17"/>
      <c r="C84" s="109"/>
      <c r="D84" s="109"/>
      <c r="E84" s="109"/>
      <c r="F84" s="109"/>
      <c r="G84" s="106">
        <f t="shared" si="2"/>
        <v>0</v>
      </c>
      <c r="H84" s="17"/>
      <c r="I84" s="17"/>
      <c r="J84" s="17"/>
      <c r="K84" s="17"/>
      <c r="L84" s="106">
        <f t="shared" si="3"/>
        <v>0</v>
      </c>
    </row>
    <row r="85" spans="1:12" customFormat="1" x14ac:dyDescent="0.25">
      <c r="A85" s="118"/>
      <c r="B85" s="17"/>
      <c r="C85" s="109"/>
      <c r="D85" s="109"/>
      <c r="E85" s="109"/>
      <c r="F85" s="109"/>
      <c r="G85" s="106">
        <f t="shared" si="2"/>
        <v>0</v>
      </c>
      <c r="H85" s="17"/>
      <c r="I85" s="17"/>
      <c r="J85" s="17"/>
      <c r="K85" s="17"/>
      <c r="L85" s="106">
        <f t="shared" si="3"/>
        <v>0</v>
      </c>
    </row>
    <row r="86" spans="1:12" customFormat="1" x14ac:dyDescent="0.25">
      <c r="A86" s="118"/>
      <c r="B86" s="17"/>
      <c r="C86" s="109"/>
      <c r="D86" s="109"/>
      <c r="E86" s="109"/>
      <c r="F86" s="109"/>
      <c r="G86" s="106">
        <f t="shared" si="2"/>
        <v>0</v>
      </c>
      <c r="H86" s="17"/>
      <c r="I86" s="17"/>
      <c r="J86" s="17"/>
      <c r="K86" s="17"/>
      <c r="L86" s="106">
        <f t="shared" si="3"/>
        <v>0</v>
      </c>
    </row>
    <row r="87" spans="1:12" customFormat="1" x14ac:dyDescent="0.25">
      <c r="A87" s="118"/>
      <c r="B87" s="17"/>
      <c r="C87" s="109"/>
      <c r="D87" s="109"/>
      <c r="E87" s="109"/>
      <c r="F87" s="109"/>
      <c r="G87" s="106">
        <f t="shared" si="2"/>
        <v>0</v>
      </c>
      <c r="H87" s="17"/>
      <c r="I87" s="17"/>
      <c r="J87" s="17"/>
      <c r="K87" s="17"/>
      <c r="L87" s="106">
        <f t="shared" si="3"/>
        <v>0</v>
      </c>
    </row>
    <row r="88" spans="1:12" customFormat="1" x14ac:dyDescent="0.25">
      <c r="A88" s="118"/>
      <c r="B88" s="17"/>
      <c r="C88" s="109"/>
      <c r="D88" s="109"/>
      <c r="E88" s="109"/>
      <c r="F88" s="109"/>
      <c r="G88" s="106">
        <f t="shared" si="2"/>
        <v>0</v>
      </c>
      <c r="H88" s="17"/>
      <c r="I88" s="17"/>
      <c r="J88" s="17"/>
      <c r="K88" s="17"/>
      <c r="L88" s="106">
        <f t="shared" si="3"/>
        <v>0</v>
      </c>
    </row>
    <row r="89" spans="1:12" customFormat="1" x14ac:dyDescent="0.25">
      <c r="A89" s="118"/>
      <c r="B89" s="17"/>
      <c r="C89" s="109"/>
      <c r="D89" s="109"/>
      <c r="E89" s="109"/>
      <c r="F89" s="109"/>
      <c r="G89" s="106">
        <f t="shared" si="2"/>
        <v>0</v>
      </c>
      <c r="H89" s="17"/>
      <c r="I89" s="17"/>
      <c r="J89" s="17"/>
      <c r="K89" s="17"/>
      <c r="L89" s="106">
        <f t="shared" si="3"/>
        <v>0</v>
      </c>
    </row>
    <row r="90" spans="1:12" customFormat="1" x14ac:dyDescent="0.25">
      <c r="A90" s="118"/>
      <c r="B90" s="17"/>
      <c r="C90" s="109"/>
      <c r="D90" s="109"/>
      <c r="E90" s="109"/>
      <c r="F90" s="109"/>
      <c r="G90" s="106">
        <f t="shared" si="2"/>
        <v>0</v>
      </c>
      <c r="H90" s="17"/>
      <c r="I90" s="17"/>
      <c r="J90" s="17"/>
      <c r="K90" s="17"/>
      <c r="L90" s="106">
        <f t="shared" si="3"/>
        <v>0</v>
      </c>
    </row>
    <row r="91" spans="1:12" customFormat="1" x14ac:dyDescent="0.25">
      <c r="A91" s="118"/>
      <c r="B91" s="17"/>
      <c r="C91" s="109"/>
      <c r="D91" s="109"/>
      <c r="E91" s="109"/>
      <c r="F91" s="109"/>
      <c r="G91" s="106">
        <f t="shared" si="2"/>
        <v>0</v>
      </c>
      <c r="H91" s="17"/>
      <c r="I91" s="17"/>
      <c r="J91" s="17"/>
      <c r="K91" s="17"/>
      <c r="L91" s="106">
        <f t="shared" si="3"/>
        <v>0</v>
      </c>
    </row>
    <row r="92" spans="1:12" customFormat="1" x14ac:dyDescent="0.25">
      <c r="A92" s="118"/>
      <c r="B92" s="17"/>
      <c r="C92" s="109"/>
      <c r="D92" s="109"/>
      <c r="E92" s="109"/>
      <c r="F92" s="109"/>
      <c r="G92" s="106">
        <f t="shared" si="2"/>
        <v>0</v>
      </c>
      <c r="H92" s="17"/>
      <c r="I92" s="17"/>
      <c r="J92" s="17"/>
      <c r="K92" s="17"/>
      <c r="L92" s="106">
        <f t="shared" si="3"/>
        <v>0</v>
      </c>
    </row>
    <row r="93" spans="1:12" customFormat="1" x14ac:dyDescent="0.25">
      <c r="A93" s="118"/>
      <c r="B93" s="17"/>
      <c r="C93" s="109"/>
      <c r="D93" s="109"/>
      <c r="E93" s="109"/>
      <c r="F93" s="109"/>
      <c r="G93" s="106">
        <f t="shared" si="2"/>
        <v>0</v>
      </c>
      <c r="H93" s="17"/>
      <c r="I93" s="17"/>
      <c r="J93" s="17"/>
      <c r="K93" s="17"/>
      <c r="L93" s="106">
        <f t="shared" si="3"/>
        <v>0</v>
      </c>
    </row>
    <row r="94" spans="1:12" customFormat="1" x14ac:dyDescent="0.25">
      <c r="A94" s="118"/>
      <c r="B94" s="17"/>
      <c r="C94" s="109"/>
      <c r="D94" s="109"/>
      <c r="E94" s="109"/>
      <c r="F94" s="109"/>
      <c r="G94" s="106">
        <f t="shared" si="2"/>
        <v>0</v>
      </c>
      <c r="H94" s="17"/>
      <c r="I94" s="17"/>
      <c r="J94" s="17"/>
      <c r="K94" s="17"/>
      <c r="L94" s="106">
        <f t="shared" si="3"/>
        <v>0</v>
      </c>
    </row>
    <row r="95" spans="1:12" customFormat="1" x14ac:dyDescent="0.25">
      <c r="A95" s="118"/>
      <c r="B95" s="17"/>
      <c r="C95" s="109"/>
      <c r="D95" s="109"/>
      <c r="E95" s="109"/>
      <c r="F95" s="109"/>
      <c r="G95" s="106">
        <f t="shared" si="2"/>
        <v>0</v>
      </c>
      <c r="H95" s="17"/>
      <c r="I95" s="17"/>
      <c r="J95" s="17"/>
      <c r="K95" s="17"/>
      <c r="L95" s="106">
        <f t="shared" si="3"/>
        <v>0</v>
      </c>
    </row>
    <row r="96" spans="1:12" customFormat="1" x14ac:dyDescent="0.25">
      <c r="A96" s="118"/>
      <c r="B96" s="17"/>
      <c r="C96" s="109"/>
      <c r="D96" s="109"/>
      <c r="E96" s="109"/>
      <c r="F96" s="109"/>
      <c r="G96" s="106">
        <f t="shared" si="2"/>
        <v>0</v>
      </c>
      <c r="H96" s="17"/>
      <c r="I96" s="17"/>
      <c r="J96" s="17"/>
      <c r="K96" s="17"/>
      <c r="L96" s="106">
        <f t="shared" si="3"/>
        <v>0</v>
      </c>
    </row>
    <row r="97" spans="1:12" customFormat="1" x14ac:dyDescent="0.25">
      <c r="A97" s="118"/>
      <c r="B97" s="17"/>
      <c r="C97" s="109"/>
      <c r="D97" s="109"/>
      <c r="E97" s="109"/>
      <c r="F97" s="109"/>
      <c r="G97" s="106">
        <f t="shared" si="2"/>
        <v>0</v>
      </c>
      <c r="H97" s="17"/>
      <c r="I97" s="17"/>
      <c r="J97" s="17"/>
      <c r="K97" s="17"/>
      <c r="L97" s="106">
        <f t="shared" si="3"/>
        <v>0</v>
      </c>
    </row>
    <row r="98" spans="1:12" customFormat="1" x14ac:dyDescent="0.25">
      <c r="A98" s="118"/>
      <c r="B98" s="17"/>
      <c r="C98" s="109"/>
      <c r="D98" s="109"/>
      <c r="E98" s="109"/>
      <c r="F98" s="109"/>
      <c r="G98" s="106">
        <f t="shared" si="2"/>
        <v>0</v>
      </c>
      <c r="H98" s="17"/>
      <c r="I98" s="17"/>
      <c r="J98" s="17"/>
      <c r="K98" s="17"/>
      <c r="L98" s="106">
        <f t="shared" si="3"/>
        <v>0</v>
      </c>
    </row>
    <row r="99" spans="1:12" customFormat="1" x14ac:dyDescent="0.25">
      <c r="A99" s="118"/>
      <c r="B99" s="17"/>
      <c r="C99" s="109"/>
      <c r="D99" s="109"/>
      <c r="E99" s="109"/>
      <c r="F99" s="109"/>
      <c r="G99" s="106">
        <f t="shared" si="2"/>
        <v>0</v>
      </c>
      <c r="H99" s="17"/>
      <c r="I99" s="17"/>
      <c r="J99" s="17"/>
      <c r="K99" s="17"/>
      <c r="L99" s="106">
        <f t="shared" si="3"/>
        <v>0</v>
      </c>
    </row>
    <row r="100" spans="1:12" customFormat="1" x14ac:dyDescent="0.25">
      <c r="A100" s="118"/>
      <c r="B100" s="17"/>
      <c r="C100" s="109"/>
      <c r="D100" s="109"/>
      <c r="E100" s="109"/>
      <c r="F100" s="109"/>
      <c r="G100" s="106">
        <f t="shared" si="2"/>
        <v>0</v>
      </c>
      <c r="H100" s="17"/>
      <c r="I100" s="17"/>
      <c r="J100" s="17"/>
      <c r="K100" s="17"/>
      <c r="L100" s="106">
        <f t="shared" si="3"/>
        <v>0</v>
      </c>
    </row>
    <row r="101" spans="1:12" customFormat="1" x14ac:dyDescent="0.25">
      <c r="A101" s="118"/>
      <c r="B101" s="17"/>
      <c r="C101" s="109"/>
      <c r="D101" s="109"/>
      <c r="E101" s="109"/>
      <c r="F101" s="109"/>
      <c r="G101" s="106">
        <f t="shared" si="2"/>
        <v>0</v>
      </c>
      <c r="H101" s="17"/>
      <c r="I101" s="17"/>
      <c r="J101" s="17"/>
      <c r="K101" s="17"/>
      <c r="L101" s="106">
        <f t="shared" si="3"/>
        <v>0</v>
      </c>
    </row>
    <row r="102" spans="1:12" customFormat="1" x14ac:dyDescent="0.25">
      <c r="A102" s="118"/>
      <c r="B102" s="17"/>
      <c r="C102" s="109"/>
      <c r="D102" s="109"/>
      <c r="E102" s="109"/>
      <c r="F102" s="109"/>
      <c r="G102" s="106">
        <f t="shared" si="2"/>
        <v>0</v>
      </c>
      <c r="H102" s="17"/>
      <c r="I102" s="17"/>
      <c r="J102" s="17"/>
      <c r="K102" s="17"/>
      <c r="L102" s="106">
        <f t="shared" si="3"/>
        <v>0</v>
      </c>
    </row>
    <row r="103" spans="1:12" customFormat="1" x14ac:dyDescent="0.25">
      <c r="A103" s="118"/>
      <c r="B103" s="17"/>
      <c r="C103" s="109"/>
      <c r="D103" s="109"/>
      <c r="E103" s="109"/>
      <c r="F103" s="109"/>
      <c r="G103" s="106">
        <f t="shared" si="2"/>
        <v>0</v>
      </c>
      <c r="H103" s="17"/>
      <c r="I103" s="17"/>
      <c r="J103" s="17"/>
      <c r="K103" s="17"/>
      <c r="L103" s="106">
        <f t="shared" si="3"/>
        <v>0</v>
      </c>
    </row>
    <row r="104" spans="1:12" customFormat="1" x14ac:dyDescent="0.25">
      <c r="A104" s="118"/>
      <c r="B104" s="17"/>
      <c r="C104" s="109"/>
      <c r="D104" s="109"/>
      <c r="E104" s="109"/>
      <c r="F104" s="109"/>
      <c r="G104" s="106">
        <f t="shared" si="2"/>
        <v>0</v>
      </c>
      <c r="H104" s="17"/>
      <c r="I104" s="17"/>
      <c r="J104" s="17"/>
      <c r="K104" s="17"/>
      <c r="L104" s="106">
        <f t="shared" si="3"/>
        <v>0</v>
      </c>
    </row>
    <row r="105" spans="1:12" customFormat="1" x14ac:dyDescent="0.25">
      <c r="A105" s="118"/>
      <c r="B105" s="17"/>
      <c r="C105" s="109"/>
      <c r="D105" s="109"/>
      <c r="E105" s="109"/>
      <c r="F105" s="109"/>
      <c r="G105" s="106">
        <f t="shared" si="2"/>
        <v>0</v>
      </c>
      <c r="H105" s="17"/>
      <c r="I105" s="17"/>
      <c r="J105" s="17"/>
      <c r="K105" s="17"/>
      <c r="L105" s="106">
        <f t="shared" si="3"/>
        <v>0</v>
      </c>
    </row>
    <row r="106" spans="1:12" customFormat="1" x14ac:dyDescent="0.25">
      <c r="A106" s="118"/>
      <c r="B106" s="17"/>
      <c r="C106" s="109"/>
      <c r="D106" s="109"/>
      <c r="E106" s="109"/>
      <c r="F106" s="109"/>
      <c r="G106" s="106">
        <f t="shared" si="2"/>
        <v>0</v>
      </c>
      <c r="H106" s="17"/>
      <c r="I106" s="17"/>
      <c r="J106" s="17"/>
      <c r="K106" s="17"/>
      <c r="L106" s="106">
        <f t="shared" si="3"/>
        <v>0</v>
      </c>
    </row>
    <row r="107" spans="1:12" customFormat="1" x14ac:dyDescent="0.25">
      <c r="A107" s="118"/>
      <c r="B107" s="17"/>
      <c r="C107" s="109"/>
      <c r="D107" s="109"/>
      <c r="E107" s="109"/>
      <c r="F107" s="109"/>
      <c r="G107" s="106">
        <f t="shared" si="2"/>
        <v>0</v>
      </c>
      <c r="H107" s="17"/>
      <c r="I107" s="17"/>
      <c r="J107" s="17"/>
      <c r="K107" s="17"/>
      <c r="L107" s="106">
        <f t="shared" si="3"/>
        <v>0</v>
      </c>
    </row>
    <row r="108" spans="1:12" customFormat="1" x14ac:dyDescent="0.25">
      <c r="A108" s="118"/>
      <c r="B108" s="17"/>
      <c r="C108" s="109"/>
      <c r="D108" s="109"/>
      <c r="E108" s="109"/>
      <c r="F108" s="109"/>
      <c r="G108" s="106">
        <f t="shared" si="2"/>
        <v>0</v>
      </c>
      <c r="H108" s="17"/>
      <c r="I108" s="17"/>
      <c r="J108" s="17"/>
      <c r="K108" s="17"/>
      <c r="L108" s="106">
        <f t="shared" si="3"/>
        <v>0</v>
      </c>
    </row>
    <row r="109" spans="1:12" customFormat="1" x14ac:dyDescent="0.25">
      <c r="A109" s="118"/>
      <c r="B109" s="17"/>
      <c r="C109" s="109"/>
      <c r="D109" s="109"/>
      <c r="E109" s="109"/>
      <c r="F109" s="109"/>
      <c r="G109" s="106">
        <f t="shared" si="2"/>
        <v>0</v>
      </c>
      <c r="H109" s="17"/>
      <c r="I109" s="17"/>
      <c r="J109" s="17"/>
      <c r="K109" s="17"/>
      <c r="L109" s="106">
        <f t="shared" si="3"/>
        <v>0</v>
      </c>
    </row>
    <row r="110" spans="1:12" customFormat="1" x14ac:dyDescent="0.25">
      <c r="A110" s="118"/>
      <c r="B110" s="17"/>
      <c r="C110" s="109"/>
      <c r="D110" s="109"/>
      <c r="E110" s="109"/>
      <c r="F110" s="109"/>
      <c r="G110" s="106">
        <f t="shared" si="2"/>
        <v>0</v>
      </c>
      <c r="H110" s="17"/>
      <c r="I110" s="17"/>
      <c r="J110" s="17"/>
      <c r="K110" s="17"/>
      <c r="L110" s="106">
        <f t="shared" si="3"/>
        <v>0</v>
      </c>
    </row>
    <row r="111" spans="1:12" customFormat="1" x14ac:dyDescent="0.25">
      <c r="A111" s="118"/>
      <c r="B111" s="17"/>
      <c r="C111" s="109"/>
      <c r="D111" s="109"/>
      <c r="E111" s="109"/>
      <c r="F111" s="109"/>
      <c r="G111" s="106">
        <f t="shared" si="2"/>
        <v>0</v>
      </c>
      <c r="H111" s="17"/>
      <c r="I111" s="17"/>
      <c r="J111" s="17"/>
      <c r="K111" s="17"/>
      <c r="L111" s="106">
        <f t="shared" si="3"/>
        <v>0</v>
      </c>
    </row>
    <row r="112" spans="1:12" customFormat="1" x14ac:dyDescent="0.25">
      <c r="A112" s="118"/>
      <c r="B112" s="17"/>
      <c r="C112" s="109"/>
      <c r="D112" s="109"/>
      <c r="E112" s="109"/>
      <c r="F112" s="109"/>
      <c r="G112" s="106">
        <f t="shared" si="2"/>
        <v>0</v>
      </c>
      <c r="H112" s="17"/>
      <c r="I112" s="17"/>
      <c r="J112" s="17"/>
      <c r="K112" s="17"/>
      <c r="L112" s="106">
        <f t="shared" si="3"/>
        <v>0</v>
      </c>
    </row>
    <row r="113" spans="1:12" customFormat="1" x14ac:dyDescent="0.25">
      <c r="A113" s="118"/>
      <c r="B113" s="17"/>
      <c r="C113" s="109"/>
      <c r="D113" s="109"/>
      <c r="E113" s="109"/>
      <c r="F113" s="109"/>
      <c r="G113" s="106">
        <f t="shared" si="2"/>
        <v>0</v>
      </c>
      <c r="H113" s="17"/>
      <c r="I113" s="17"/>
      <c r="J113" s="17"/>
      <c r="K113" s="17"/>
      <c r="L113" s="106">
        <f t="shared" si="3"/>
        <v>0</v>
      </c>
    </row>
    <row r="114" spans="1:12" customFormat="1" x14ac:dyDescent="0.25">
      <c r="A114" s="118"/>
      <c r="B114" s="17"/>
      <c r="C114" s="109"/>
      <c r="D114" s="109"/>
      <c r="E114" s="109"/>
      <c r="F114" s="109"/>
      <c r="G114" s="106">
        <f t="shared" si="2"/>
        <v>0</v>
      </c>
      <c r="H114" s="17"/>
      <c r="I114" s="17"/>
      <c r="J114" s="17"/>
      <c r="K114" s="17"/>
      <c r="L114" s="106">
        <f t="shared" si="3"/>
        <v>0</v>
      </c>
    </row>
    <row r="115" spans="1:12" customFormat="1" x14ac:dyDescent="0.25">
      <c r="A115" s="118"/>
      <c r="B115" s="17"/>
      <c r="C115" s="109"/>
      <c r="D115" s="109"/>
      <c r="E115" s="109"/>
      <c r="F115" s="109"/>
      <c r="G115" s="106">
        <f t="shared" si="2"/>
        <v>0</v>
      </c>
      <c r="H115" s="17"/>
      <c r="I115" s="17"/>
      <c r="J115" s="17"/>
      <c r="K115" s="17"/>
      <c r="L115" s="106">
        <f t="shared" si="3"/>
        <v>0</v>
      </c>
    </row>
    <row r="116" spans="1:12" customFormat="1" x14ac:dyDescent="0.25">
      <c r="A116" s="118"/>
      <c r="B116" s="17"/>
      <c r="C116" s="109"/>
      <c r="D116" s="109"/>
      <c r="E116" s="109"/>
      <c r="F116" s="109"/>
      <c r="G116" s="106">
        <f t="shared" si="2"/>
        <v>0</v>
      </c>
      <c r="H116" s="17"/>
      <c r="I116" s="17"/>
      <c r="J116" s="17"/>
      <c r="K116" s="17"/>
      <c r="L116" s="106">
        <f t="shared" si="3"/>
        <v>0</v>
      </c>
    </row>
    <row r="117" spans="1:12" customFormat="1" x14ac:dyDescent="0.25">
      <c r="A117" s="118"/>
      <c r="B117" s="17"/>
      <c r="C117" s="109"/>
      <c r="D117" s="109"/>
      <c r="E117" s="109"/>
      <c r="F117" s="109"/>
      <c r="G117" s="106">
        <f t="shared" si="2"/>
        <v>0</v>
      </c>
      <c r="H117" s="17"/>
      <c r="I117" s="17"/>
      <c r="J117" s="17"/>
      <c r="K117" s="17"/>
      <c r="L117" s="106">
        <f t="shared" si="3"/>
        <v>0</v>
      </c>
    </row>
    <row r="118" spans="1:12" customFormat="1" x14ac:dyDescent="0.25">
      <c r="A118" s="118"/>
      <c r="B118" s="17"/>
      <c r="C118" s="109"/>
      <c r="D118" s="109"/>
      <c r="E118" s="109"/>
      <c r="F118" s="109"/>
      <c r="G118" s="106">
        <f t="shared" si="2"/>
        <v>0</v>
      </c>
      <c r="H118" s="17"/>
      <c r="I118" s="17"/>
      <c r="J118" s="17"/>
      <c r="K118" s="17"/>
      <c r="L118" s="106">
        <f t="shared" si="3"/>
        <v>0</v>
      </c>
    </row>
    <row r="119" spans="1:12" customFormat="1" x14ac:dyDescent="0.25">
      <c r="A119" s="118"/>
      <c r="B119" s="17"/>
      <c r="C119" s="109"/>
      <c r="D119" s="109"/>
      <c r="E119" s="109"/>
      <c r="F119" s="109"/>
      <c r="G119" s="106">
        <f t="shared" si="2"/>
        <v>0</v>
      </c>
      <c r="H119" s="17"/>
      <c r="I119" s="17"/>
      <c r="J119" s="17"/>
      <c r="K119" s="17"/>
      <c r="L119" s="106">
        <f t="shared" si="3"/>
        <v>0</v>
      </c>
    </row>
    <row r="120" spans="1:12" customFormat="1" x14ac:dyDescent="0.25">
      <c r="A120" s="118"/>
      <c r="B120" s="17"/>
      <c r="C120" s="109"/>
      <c r="D120" s="109"/>
      <c r="E120" s="109"/>
      <c r="F120" s="109"/>
      <c r="G120" s="106">
        <f t="shared" si="2"/>
        <v>0</v>
      </c>
      <c r="H120" s="17"/>
      <c r="I120" s="17"/>
      <c r="J120" s="17"/>
      <c r="K120" s="17"/>
      <c r="L120" s="106">
        <f t="shared" si="3"/>
        <v>0</v>
      </c>
    </row>
    <row r="121" spans="1:12" customFormat="1" x14ac:dyDescent="0.25">
      <c r="A121" s="118"/>
      <c r="B121" s="17"/>
      <c r="C121" s="109"/>
      <c r="D121" s="109"/>
      <c r="E121" s="109"/>
      <c r="F121" s="109"/>
      <c r="G121" s="106">
        <f t="shared" si="2"/>
        <v>0</v>
      </c>
      <c r="H121" s="17"/>
      <c r="I121" s="17"/>
      <c r="J121" s="17"/>
      <c r="K121" s="17"/>
      <c r="L121" s="106">
        <f t="shared" si="3"/>
        <v>0</v>
      </c>
    </row>
    <row r="122" spans="1:12" customFormat="1" x14ac:dyDescent="0.25">
      <c r="A122" s="118"/>
      <c r="B122" s="17"/>
      <c r="C122" s="109"/>
      <c r="D122" s="109"/>
      <c r="E122" s="109"/>
      <c r="F122" s="109"/>
      <c r="G122" s="106">
        <f t="shared" si="2"/>
        <v>0</v>
      </c>
      <c r="H122" s="17"/>
      <c r="I122" s="17"/>
      <c r="J122" s="17"/>
      <c r="K122" s="17"/>
      <c r="L122" s="106">
        <f t="shared" si="3"/>
        <v>0</v>
      </c>
    </row>
    <row r="123" spans="1:12" customFormat="1" x14ac:dyDescent="0.25">
      <c r="A123" s="118"/>
      <c r="B123" s="17"/>
      <c r="C123" s="109"/>
      <c r="D123" s="109"/>
      <c r="E123" s="109"/>
      <c r="F123" s="109"/>
      <c r="G123" s="106">
        <f t="shared" si="2"/>
        <v>0</v>
      </c>
      <c r="H123" s="17"/>
      <c r="I123" s="17"/>
      <c r="J123" s="17"/>
      <c r="K123" s="17"/>
      <c r="L123" s="106">
        <f t="shared" si="3"/>
        <v>0</v>
      </c>
    </row>
    <row r="124" spans="1:12" customFormat="1" x14ac:dyDescent="0.25">
      <c r="A124" s="118"/>
      <c r="B124" s="17"/>
      <c r="C124" s="109"/>
      <c r="D124" s="109"/>
      <c r="E124" s="109"/>
      <c r="F124" s="109"/>
      <c r="G124" s="106">
        <f t="shared" si="2"/>
        <v>0</v>
      </c>
      <c r="H124" s="17"/>
      <c r="I124" s="17"/>
      <c r="J124" s="17"/>
      <c r="K124" s="17"/>
      <c r="L124" s="106">
        <f t="shared" si="3"/>
        <v>0</v>
      </c>
    </row>
    <row r="125" spans="1:12" customFormat="1" x14ac:dyDescent="0.25">
      <c r="A125" s="118"/>
      <c r="B125" s="17"/>
      <c r="C125" s="109"/>
      <c r="D125" s="109"/>
      <c r="E125" s="109"/>
      <c r="F125" s="109"/>
      <c r="G125" s="106">
        <f t="shared" si="2"/>
        <v>0</v>
      </c>
      <c r="H125" s="17"/>
      <c r="I125" s="17"/>
      <c r="J125" s="17"/>
      <c r="K125" s="17"/>
      <c r="L125" s="106">
        <f t="shared" si="3"/>
        <v>0</v>
      </c>
    </row>
    <row r="126" spans="1:12" customFormat="1" x14ac:dyDescent="0.25">
      <c r="A126" s="118"/>
      <c r="B126" s="17"/>
      <c r="C126" s="109"/>
      <c r="D126" s="109"/>
      <c r="E126" s="109"/>
      <c r="F126" s="109"/>
      <c r="G126" s="106">
        <f t="shared" si="2"/>
        <v>0</v>
      </c>
      <c r="H126" s="17"/>
      <c r="I126" s="17"/>
      <c r="J126" s="17"/>
      <c r="K126" s="17"/>
      <c r="L126" s="106">
        <f t="shared" si="3"/>
        <v>0</v>
      </c>
    </row>
    <row r="127" spans="1:12" customFormat="1" x14ac:dyDescent="0.25">
      <c r="A127" s="118"/>
      <c r="B127" s="17"/>
      <c r="C127" s="109"/>
      <c r="D127" s="109"/>
      <c r="E127" s="109"/>
      <c r="F127" s="109"/>
      <c r="G127" s="106">
        <f t="shared" si="2"/>
        <v>0</v>
      </c>
      <c r="H127" s="17"/>
      <c r="I127" s="17"/>
      <c r="J127" s="17"/>
      <c r="K127" s="17"/>
      <c r="L127" s="106">
        <f t="shared" si="3"/>
        <v>0</v>
      </c>
    </row>
    <row r="128" spans="1:12" customFormat="1" x14ac:dyDescent="0.25">
      <c r="A128" s="118"/>
      <c r="B128" s="17"/>
      <c r="C128" s="109"/>
      <c r="D128" s="109"/>
      <c r="E128" s="109"/>
      <c r="F128" s="109"/>
      <c r="G128" s="106">
        <f t="shared" si="2"/>
        <v>0</v>
      </c>
      <c r="H128" s="17"/>
      <c r="I128" s="17"/>
      <c r="J128" s="17"/>
      <c r="K128" s="17"/>
      <c r="L128" s="106">
        <f t="shared" si="3"/>
        <v>0</v>
      </c>
    </row>
    <row r="129" spans="1:12" customFormat="1" x14ac:dyDescent="0.25">
      <c r="A129" s="118"/>
      <c r="B129" s="17"/>
      <c r="C129" s="109"/>
      <c r="D129" s="109"/>
      <c r="E129" s="109"/>
      <c r="F129" s="109"/>
      <c r="G129" s="106">
        <f t="shared" si="2"/>
        <v>0</v>
      </c>
      <c r="H129" s="17"/>
      <c r="I129" s="17"/>
      <c r="J129" s="17"/>
      <c r="K129" s="17"/>
      <c r="L129" s="106">
        <f t="shared" si="3"/>
        <v>0</v>
      </c>
    </row>
    <row r="130" spans="1:12" customFormat="1" x14ac:dyDescent="0.25">
      <c r="A130" s="118"/>
      <c r="B130" s="17"/>
      <c r="C130" s="109"/>
      <c r="D130" s="109"/>
      <c r="E130" s="109"/>
      <c r="F130" s="109"/>
      <c r="G130" s="106">
        <f t="shared" si="2"/>
        <v>0</v>
      </c>
      <c r="H130" s="17"/>
      <c r="I130" s="17"/>
      <c r="J130" s="17"/>
      <c r="K130" s="17"/>
      <c r="L130" s="106">
        <f t="shared" si="3"/>
        <v>0</v>
      </c>
    </row>
    <row r="131" spans="1:12" customFormat="1" x14ac:dyDescent="0.25">
      <c r="A131" s="118"/>
      <c r="B131" s="17"/>
      <c r="C131" s="109"/>
      <c r="D131" s="109"/>
      <c r="E131" s="109"/>
      <c r="F131" s="109"/>
      <c r="G131" s="106">
        <f t="shared" si="2"/>
        <v>0</v>
      </c>
      <c r="H131" s="17"/>
      <c r="I131" s="17"/>
      <c r="J131" s="17"/>
      <c r="K131" s="17"/>
      <c r="L131" s="106">
        <f t="shared" si="3"/>
        <v>0</v>
      </c>
    </row>
    <row r="132" spans="1:12" customFormat="1" x14ac:dyDescent="0.25">
      <c r="A132" s="118"/>
      <c r="B132" s="17"/>
      <c r="C132" s="109"/>
      <c r="D132" s="109"/>
      <c r="E132" s="109"/>
      <c r="F132" s="109"/>
      <c r="G132" s="106">
        <f t="shared" ref="G132:G195" si="4">$B132-SUM($C132:$F132)</f>
        <v>0</v>
      </c>
      <c r="H132" s="17"/>
      <c r="I132" s="17"/>
      <c r="J132" s="17"/>
      <c r="K132" s="17"/>
      <c r="L132" s="106">
        <f t="shared" ref="L132:L195" si="5">SUM($I132:$K132)</f>
        <v>0</v>
      </c>
    </row>
    <row r="133" spans="1:12" customFormat="1" x14ac:dyDescent="0.25">
      <c r="A133" s="118"/>
      <c r="B133" s="17"/>
      <c r="C133" s="109"/>
      <c r="D133" s="109"/>
      <c r="E133" s="109"/>
      <c r="F133" s="109"/>
      <c r="G133" s="106">
        <f t="shared" si="4"/>
        <v>0</v>
      </c>
      <c r="H133" s="17"/>
      <c r="I133" s="17"/>
      <c r="J133" s="17"/>
      <c r="K133" s="17"/>
      <c r="L133" s="106">
        <f t="shared" si="5"/>
        <v>0</v>
      </c>
    </row>
    <row r="134" spans="1:12" customFormat="1" x14ac:dyDescent="0.25">
      <c r="A134" s="118"/>
      <c r="B134" s="17"/>
      <c r="C134" s="109"/>
      <c r="D134" s="109"/>
      <c r="E134" s="109"/>
      <c r="F134" s="109"/>
      <c r="G134" s="106">
        <f t="shared" si="4"/>
        <v>0</v>
      </c>
      <c r="H134" s="17"/>
      <c r="I134" s="17"/>
      <c r="J134" s="17"/>
      <c r="K134" s="17"/>
      <c r="L134" s="106">
        <f t="shared" si="5"/>
        <v>0</v>
      </c>
    </row>
    <row r="135" spans="1:12" customFormat="1" x14ac:dyDescent="0.25">
      <c r="A135" s="118"/>
      <c r="B135" s="17"/>
      <c r="C135" s="109"/>
      <c r="D135" s="109"/>
      <c r="E135" s="109"/>
      <c r="F135" s="109"/>
      <c r="G135" s="106">
        <f t="shared" si="4"/>
        <v>0</v>
      </c>
      <c r="H135" s="17"/>
      <c r="I135" s="17"/>
      <c r="J135" s="17"/>
      <c r="K135" s="17"/>
      <c r="L135" s="106">
        <f t="shared" si="5"/>
        <v>0</v>
      </c>
    </row>
    <row r="136" spans="1:12" customFormat="1" x14ac:dyDescent="0.25">
      <c r="A136" s="118"/>
      <c r="B136" s="17"/>
      <c r="C136" s="109"/>
      <c r="D136" s="109"/>
      <c r="E136" s="109"/>
      <c r="F136" s="109"/>
      <c r="G136" s="106">
        <f t="shared" si="4"/>
        <v>0</v>
      </c>
      <c r="H136" s="17"/>
      <c r="I136" s="17"/>
      <c r="J136" s="17"/>
      <c r="K136" s="17"/>
      <c r="L136" s="106">
        <f t="shared" si="5"/>
        <v>0</v>
      </c>
    </row>
    <row r="137" spans="1:12" customFormat="1" x14ac:dyDescent="0.25">
      <c r="A137" s="118"/>
      <c r="B137" s="17"/>
      <c r="C137" s="109"/>
      <c r="D137" s="109"/>
      <c r="E137" s="109"/>
      <c r="F137" s="109"/>
      <c r="G137" s="106">
        <f t="shared" si="4"/>
        <v>0</v>
      </c>
      <c r="H137" s="17"/>
      <c r="I137" s="17"/>
      <c r="J137" s="17"/>
      <c r="K137" s="17"/>
      <c r="L137" s="106">
        <f t="shared" si="5"/>
        <v>0</v>
      </c>
    </row>
    <row r="138" spans="1:12" customFormat="1" x14ac:dyDescent="0.25">
      <c r="A138" s="118"/>
      <c r="B138" s="17"/>
      <c r="C138" s="109"/>
      <c r="D138" s="109"/>
      <c r="E138" s="109"/>
      <c r="F138" s="109"/>
      <c r="G138" s="106">
        <f t="shared" si="4"/>
        <v>0</v>
      </c>
      <c r="H138" s="17"/>
      <c r="I138" s="17"/>
      <c r="J138" s="17"/>
      <c r="K138" s="17"/>
      <c r="L138" s="106">
        <f t="shared" si="5"/>
        <v>0</v>
      </c>
    </row>
    <row r="139" spans="1:12" customFormat="1" x14ac:dyDescent="0.25">
      <c r="A139" s="118"/>
      <c r="B139" s="17"/>
      <c r="C139" s="109"/>
      <c r="D139" s="109"/>
      <c r="E139" s="109"/>
      <c r="F139" s="109"/>
      <c r="G139" s="106">
        <f t="shared" si="4"/>
        <v>0</v>
      </c>
      <c r="H139" s="17"/>
      <c r="I139" s="17"/>
      <c r="J139" s="17"/>
      <c r="K139" s="17"/>
      <c r="L139" s="106">
        <f t="shared" si="5"/>
        <v>0</v>
      </c>
    </row>
    <row r="140" spans="1:12" customFormat="1" x14ac:dyDescent="0.25">
      <c r="A140" s="118"/>
      <c r="B140" s="17"/>
      <c r="C140" s="109"/>
      <c r="D140" s="109"/>
      <c r="E140" s="109"/>
      <c r="F140" s="109"/>
      <c r="G140" s="106">
        <f t="shared" si="4"/>
        <v>0</v>
      </c>
      <c r="H140" s="17"/>
      <c r="I140" s="17"/>
      <c r="J140" s="17"/>
      <c r="K140" s="17"/>
      <c r="L140" s="106">
        <f t="shared" si="5"/>
        <v>0</v>
      </c>
    </row>
    <row r="141" spans="1:12" customFormat="1" x14ac:dyDescent="0.25">
      <c r="A141" s="118"/>
      <c r="B141" s="17"/>
      <c r="C141" s="109"/>
      <c r="D141" s="109"/>
      <c r="E141" s="109"/>
      <c r="F141" s="109"/>
      <c r="G141" s="106">
        <f t="shared" si="4"/>
        <v>0</v>
      </c>
      <c r="H141" s="17"/>
      <c r="I141" s="17"/>
      <c r="J141" s="17"/>
      <c r="K141" s="17"/>
      <c r="L141" s="106">
        <f t="shared" si="5"/>
        <v>0</v>
      </c>
    </row>
    <row r="142" spans="1:12" customFormat="1" x14ac:dyDescent="0.25">
      <c r="A142" s="118"/>
      <c r="B142" s="17"/>
      <c r="C142" s="109"/>
      <c r="D142" s="109"/>
      <c r="E142" s="109"/>
      <c r="F142" s="109"/>
      <c r="G142" s="106">
        <f t="shared" si="4"/>
        <v>0</v>
      </c>
      <c r="H142" s="17"/>
      <c r="I142" s="17"/>
      <c r="J142" s="17"/>
      <c r="K142" s="17"/>
      <c r="L142" s="106">
        <f t="shared" si="5"/>
        <v>0</v>
      </c>
    </row>
    <row r="143" spans="1:12" customFormat="1" x14ac:dyDescent="0.25">
      <c r="A143" s="118"/>
      <c r="B143" s="17"/>
      <c r="C143" s="109"/>
      <c r="D143" s="109"/>
      <c r="E143" s="109"/>
      <c r="F143" s="109"/>
      <c r="G143" s="106">
        <f t="shared" si="4"/>
        <v>0</v>
      </c>
      <c r="H143" s="17"/>
      <c r="I143" s="17"/>
      <c r="J143" s="17"/>
      <c r="K143" s="17"/>
      <c r="L143" s="106">
        <f t="shared" si="5"/>
        <v>0</v>
      </c>
    </row>
    <row r="144" spans="1:12" customFormat="1" x14ac:dyDescent="0.25">
      <c r="A144" s="118"/>
      <c r="B144" s="17"/>
      <c r="C144" s="109"/>
      <c r="D144" s="109"/>
      <c r="E144" s="109"/>
      <c r="F144" s="109"/>
      <c r="G144" s="106">
        <f t="shared" si="4"/>
        <v>0</v>
      </c>
      <c r="H144" s="17"/>
      <c r="I144" s="17"/>
      <c r="J144" s="17"/>
      <c r="K144" s="17"/>
      <c r="L144" s="106">
        <f t="shared" si="5"/>
        <v>0</v>
      </c>
    </row>
    <row r="145" spans="1:12" customFormat="1" x14ac:dyDescent="0.25">
      <c r="A145" s="118"/>
      <c r="B145" s="17"/>
      <c r="C145" s="109"/>
      <c r="D145" s="109"/>
      <c r="E145" s="109"/>
      <c r="F145" s="109"/>
      <c r="G145" s="106">
        <f t="shared" si="4"/>
        <v>0</v>
      </c>
      <c r="H145" s="17"/>
      <c r="I145" s="17"/>
      <c r="J145" s="17"/>
      <c r="K145" s="17"/>
      <c r="L145" s="106">
        <f t="shared" si="5"/>
        <v>0</v>
      </c>
    </row>
    <row r="146" spans="1:12" customFormat="1" x14ac:dyDescent="0.25">
      <c r="A146" s="118"/>
      <c r="B146" s="17"/>
      <c r="C146" s="109"/>
      <c r="D146" s="109"/>
      <c r="E146" s="109"/>
      <c r="F146" s="109"/>
      <c r="G146" s="106">
        <f t="shared" si="4"/>
        <v>0</v>
      </c>
      <c r="H146" s="17"/>
      <c r="I146" s="17"/>
      <c r="J146" s="17"/>
      <c r="K146" s="17"/>
      <c r="L146" s="106">
        <f t="shared" si="5"/>
        <v>0</v>
      </c>
    </row>
    <row r="147" spans="1:12" customFormat="1" x14ac:dyDescent="0.25">
      <c r="A147" s="118"/>
      <c r="B147" s="17"/>
      <c r="C147" s="109"/>
      <c r="D147" s="109"/>
      <c r="E147" s="109"/>
      <c r="F147" s="109"/>
      <c r="G147" s="106">
        <f t="shared" si="4"/>
        <v>0</v>
      </c>
      <c r="H147" s="17"/>
      <c r="I147" s="17"/>
      <c r="J147" s="17"/>
      <c r="K147" s="17"/>
      <c r="L147" s="106">
        <f t="shared" si="5"/>
        <v>0</v>
      </c>
    </row>
    <row r="148" spans="1:12" customFormat="1" x14ac:dyDescent="0.25">
      <c r="A148" s="118"/>
      <c r="B148" s="17"/>
      <c r="C148" s="109"/>
      <c r="D148" s="109"/>
      <c r="E148" s="109"/>
      <c r="F148" s="109"/>
      <c r="G148" s="106">
        <f t="shared" si="4"/>
        <v>0</v>
      </c>
      <c r="H148" s="17"/>
      <c r="I148" s="17"/>
      <c r="J148" s="17"/>
      <c r="K148" s="17"/>
      <c r="L148" s="106">
        <f t="shared" si="5"/>
        <v>0</v>
      </c>
    </row>
    <row r="149" spans="1:12" customFormat="1" x14ac:dyDescent="0.25">
      <c r="A149" s="118"/>
      <c r="B149" s="17"/>
      <c r="C149" s="109"/>
      <c r="D149" s="109"/>
      <c r="E149" s="109"/>
      <c r="F149" s="109"/>
      <c r="G149" s="106">
        <f t="shared" si="4"/>
        <v>0</v>
      </c>
      <c r="H149" s="17"/>
      <c r="I149" s="17"/>
      <c r="J149" s="17"/>
      <c r="K149" s="17"/>
      <c r="L149" s="106">
        <f t="shared" si="5"/>
        <v>0</v>
      </c>
    </row>
    <row r="150" spans="1:12" customFormat="1" x14ac:dyDescent="0.25">
      <c r="A150" s="118"/>
      <c r="B150" s="17"/>
      <c r="C150" s="109"/>
      <c r="D150" s="109"/>
      <c r="E150" s="109"/>
      <c r="F150" s="109"/>
      <c r="G150" s="106">
        <f t="shared" si="4"/>
        <v>0</v>
      </c>
      <c r="H150" s="17"/>
      <c r="I150" s="17"/>
      <c r="J150" s="17"/>
      <c r="K150" s="17"/>
      <c r="L150" s="106">
        <f t="shared" si="5"/>
        <v>0</v>
      </c>
    </row>
    <row r="151" spans="1:12" customFormat="1" x14ac:dyDescent="0.25">
      <c r="A151" s="118"/>
      <c r="B151" s="17"/>
      <c r="C151" s="109"/>
      <c r="D151" s="109"/>
      <c r="E151" s="109"/>
      <c r="F151" s="109"/>
      <c r="G151" s="106">
        <f t="shared" si="4"/>
        <v>0</v>
      </c>
      <c r="H151" s="17"/>
      <c r="I151" s="17"/>
      <c r="J151" s="17"/>
      <c r="K151" s="17"/>
      <c r="L151" s="106">
        <f t="shared" si="5"/>
        <v>0</v>
      </c>
    </row>
    <row r="152" spans="1:12" customFormat="1" x14ac:dyDescent="0.25">
      <c r="A152" s="118"/>
      <c r="B152" s="17"/>
      <c r="C152" s="109"/>
      <c r="D152" s="109"/>
      <c r="E152" s="109"/>
      <c r="F152" s="109"/>
      <c r="G152" s="106">
        <f t="shared" si="4"/>
        <v>0</v>
      </c>
      <c r="H152" s="17"/>
      <c r="I152" s="17"/>
      <c r="J152" s="17"/>
      <c r="K152" s="17"/>
      <c r="L152" s="106">
        <f t="shared" si="5"/>
        <v>0</v>
      </c>
    </row>
    <row r="153" spans="1:12" customFormat="1" x14ac:dyDescent="0.25">
      <c r="A153" s="118"/>
      <c r="B153" s="17"/>
      <c r="C153" s="109"/>
      <c r="D153" s="109"/>
      <c r="E153" s="109"/>
      <c r="F153" s="109"/>
      <c r="G153" s="106">
        <f t="shared" si="4"/>
        <v>0</v>
      </c>
      <c r="H153" s="17"/>
      <c r="I153" s="17"/>
      <c r="J153" s="17"/>
      <c r="K153" s="17"/>
      <c r="L153" s="106">
        <f t="shared" si="5"/>
        <v>0</v>
      </c>
    </row>
    <row r="154" spans="1:12" customFormat="1" x14ac:dyDescent="0.25">
      <c r="A154" s="118"/>
      <c r="B154" s="17"/>
      <c r="C154" s="109"/>
      <c r="D154" s="109"/>
      <c r="E154" s="109"/>
      <c r="F154" s="109"/>
      <c r="G154" s="106">
        <f t="shared" si="4"/>
        <v>0</v>
      </c>
      <c r="H154" s="17"/>
      <c r="I154" s="17"/>
      <c r="J154" s="17"/>
      <c r="K154" s="17"/>
      <c r="L154" s="106">
        <f t="shared" si="5"/>
        <v>0</v>
      </c>
    </row>
    <row r="155" spans="1:12" customFormat="1" x14ac:dyDescent="0.25">
      <c r="A155" s="118"/>
      <c r="B155" s="17"/>
      <c r="C155" s="109"/>
      <c r="D155" s="109"/>
      <c r="E155" s="109"/>
      <c r="F155" s="109"/>
      <c r="G155" s="106">
        <f t="shared" si="4"/>
        <v>0</v>
      </c>
      <c r="H155" s="17"/>
      <c r="I155" s="17"/>
      <c r="J155" s="17"/>
      <c r="K155" s="17"/>
      <c r="L155" s="106">
        <f t="shared" si="5"/>
        <v>0</v>
      </c>
    </row>
    <row r="156" spans="1:12" customFormat="1" x14ac:dyDescent="0.25">
      <c r="A156" s="118"/>
      <c r="B156" s="17"/>
      <c r="C156" s="109"/>
      <c r="D156" s="109"/>
      <c r="E156" s="109"/>
      <c r="F156" s="109"/>
      <c r="G156" s="106">
        <f t="shared" si="4"/>
        <v>0</v>
      </c>
      <c r="H156" s="17"/>
      <c r="I156" s="17"/>
      <c r="J156" s="17"/>
      <c r="K156" s="17"/>
      <c r="L156" s="106">
        <f t="shared" si="5"/>
        <v>0</v>
      </c>
    </row>
    <row r="157" spans="1:12" customFormat="1" x14ac:dyDescent="0.25">
      <c r="A157" s="118"/>
      <c r="B157" s="17"/>
      <c r="C157" s="109"/>
      <c r="D157" s="109"/>
      <c r="E157" s="109"/>
      <c r="F157" s="109"/>
      <c r="G157" s="106">
        <f t="shared" si="4"/>
        <v>0</v>
      </c>
      <c r="H157" s="17"/>
      <c r="I157" s="17"/>
      <c r="J157" s="17"/>
      <c r="K157" s="17"/>
      <c r="L157" s="106">
        <f t="shared" si="5"/>
        <v>0</v>
      </c>
    </row>
    <row r="158" spans="1:12" customFormat="1" x14ac:dyDescent="0.25">
      <c r="A158" s="118"/>
      <c r="B158" s="17"/>
      <c r="C158" s="109"/>
      <c r="D158" s="109"/>
      <c r="E158" s="109"/>
      <c r="F158" s="109"/>
      <c r="G158" s="106">
        <f t="shared" si="4"/>
        <v>0</v>
      </c>
      <c r="H158" s="17"/>
      <c r="I158" s="17"/>
      <c r="J158" s="17"/>
      <c r="K158" s="17"/>
      <c r="L158" s="106">
        <f t="shared" si="5"/>
        <v>0</v>
      </c>
    </row>
    <row r="159" spans="1:12" customFormat="1" x14ac:dyDescent="0.25">
      <c r="A159" s="118"/>
      <c r="B159" s="17"/>
      <c r="C159" s="109"/>
      <c r="D159" s="109"/>
      <c r="E159" s="109"/>
      <c r="F159" s="109"/>
      <c r="G159" s="106">
        <f t="shared" si="4"/>
        <v>0</v>
      </c>
      <c r="H159" s="17"/>
      <c r="I159" s="17"/>
      <c r="J159" s="17"/>
      <c r="K159" s="17"/>
      <c r="L159" s="106">
        <f t="shared" si="5"/>
        <v>0</v>
      </c>
    </row>
    <row r="160" spans="1:12" customFormat="1" x14ac:dyDescent="0.25">
      <c r="A160" s="118"/>
      <c r="B160" s="17"/>
      <c r="C160" s="109"/>
      <c r="D160" s="109"/>
      <c r="E160" s="109"/>
      <c r="F160" s="109"/>
      <c r="G160" s="106">
        <f t="shared" si="4"/>
        <v>0</v>
      </c>
      <c r="H160" s="17"/>
      <c r="I160" s="17"/>
      <c r="J160" s="17"/>
      <c r="K160" s="17"/>
      <c r="L160" s="106">
        <f t="shared" si="5"/>
        <v>0</v>
      </c>
    </row>
    <row r="161" spans="1:12" customFormat="1" x14ac:dyDescent="0.25">
      <c r="A161" s="118"/>
      <c r="B161" s="17"/>
      <c r="C161" s="109"/>
      <c r="D161" s="109"/>
      <c r="E161" s="109"/>
      <c r="F161" s="109"/>
      <c r="G161" s="106">
        <f t="shared" si="4"/>
        <v>0</v>
      </c>
      <c r="H161" s="17"/>
      <c r="I161" s="17"/>
      <c r="J161" s="17"/>
      <c r="K161" s="17"/>
      <c r="L161" s="106">
        <f t="shared" si="5"/>
        <v>0</v>
      </c>
    </row>
    <row r="162" spans="1:12" customFormat="1" x14ac:dyDescent="0.25">
      <c r="A162" s="118"/>
      <c r="B162" s="17"/>
      <c r="C162" s="109"/>
      <c r="D162" s="109"/>
      <c r="E162" s="109"/>
      <c r="F162" s="109"/>
      <c r="G162" s="106">
        <f t="shared" si="4"/>
        <v>0</v>
      </c>
      <c r="H162" s="17"/>
      <c r="I162" s="17"/>
      <c r="J162" s="17"/>
      <c r="K162" s="17"/>
      <c r="L162" s="106">
        <f t="shared" si="5"/>
        <v>0</v>
      </c>
    </row>
    <row r="163" spans="1:12" customFormat="1" x14ac:dyDescent="0.25">
      <c r="A163" s="118"/>
      <c r="B163" s="17"/>
      <c r="C163" s="109"/>
      <c r="D163" s="109"/>
      <c r="E163" s="109"/>
      <c r="F163" s="109"/>
      <c r="G163" s="106">
        <f t="shared" si="4"/>
        <v>0</v>
      </c>
      <c r="H163" s="17"/>
      <c r="I163" s="17"/>
      <c r="J163" s="17"/>
      <c r="K163" s="17"/>
      <c r="L163" s="106">
        <f t="shared" si="5"/>
        <v>0</v>
      </c>
    </row>
    <row r="164" spans="1:12" customFormat="1" x14ac:dyDescent="0.25">
      <c r="A164" s="118"/>
      <c r="B164" s="17"/>
      <c r="C164" s="109"/>
      <c r="D164" s="109"/>
      <c r="E164" s="109"/>
      <c r="F164" s="109"/>
      <c r="G164" s="106">
        <f t="shared" si="4"/>
        <v>0</v>
      </c>
      <c r="H164" s="17"/>
      <c r="I164" s="17"/>
      <c r="J164" s="17"/>
      <c r="K164" s="17"/>
      <c r="L164" s="106">
        <f t="shared" si="5"/>
        <v>0</v>
      </c>
    </row>
    <row r="165" spans="1:12" customFormat="1" x14ac:dyDescent="0.25">
      <c r="A165" s="118"/>
      <c r="B165" s="17"/>
      <c r="C165" s="109"/>
      <c r="D165" s="109"/>
      <c r="E165" s="109"/>
      <c r="F165" s="109"/>
      <c r="G165" s="106">
        <f t="shared" si="4"/>
        <v>0</v>
      </c>
      <c r="H165" s="17"/>
      <c r="I165" s="17"/>
      <c r="J165" s="17"/>
      <c r="K165" s="17"/>
      <c r="L165" s="106">
        <f t="shared" si="5"/>
        <v>0</v>
      </c>
    </row>
    <row r="166" spans="1:12" customFormat="1" x14ac:dyDescent="0.25">
      <c r="A166" s="118"/>
      <c r="B166" s="17"/>
      <c r="C166" s="109"/>
      <c r="D166" s="109"/>
      <c r="E166" s="109"/>
      <c r="F166" s="109"/>
      <c r="G166" s="106">
        <f t="shared" si="4"/>
        <v>0</v>
      </c>
      <c r="H166" s="17"/>
      <c r="I166" s="17"/>
      <c r="J166" s="17"/>
      <c r="K166" s="17"/>
      <c r="L166" s="106">
        <f t="shared" si="5"/>
        <v>0</v>
      </c>
    </row>
    <row r="167" spans="1:12" customFormat="1" x14ac:dyDescent="0.25">
      <c r="A167" s="118"/>
      <c r="B167" s="17"/>
      <c r="C167" s="109"/>
      <c r="D167" s="109"/>
      <c r="E167" s="109"/>
      <c r="F167" s="109"/>
      <c r="G167" s="106">
        <f t="shared" si="4"/>
        <v>0</v>
      </c>
      <c r="H167" s="17"/>
      <c r="I167" s="17"/>
      <c r="J167" s="17"/>
      <c r="K167" s="17"/>
      <c r="L167" s="106">
        <f t="shared" si="5"/>
        <v>0</v>
      </c>
    </row>
    <row r="168" spans="1:12" customFormat="1" x14ac:dyDescent="0.25">
      <c r="A168" s="118"/>
      <c r="B168" s="17"/>
      <c r="C168" s="109"/>
      <c r="D168" s="109"/>
      <c r="E168" s="109"/>
      <c r="F168" s="109"/>
      <c r="G168" s="106">
        <f t="shared" si="4"/>
        <v>0</v>
      </c>
      <c r="H168" s="17"/>
      <c r="I168" s="17"/>
      <c r="J168" s="17"/>
      <c r="K168" s="17"/>
      <c r="L168" s="106">
        <f t="shared" si="5"/>
        <v>0</v>
      </c>
    </row>
    <row r="169" spans="1:12" customFormat="1" x14ac:dyDescent="0.25">
      <c r="A169" s="118"/>
      <c r="B169" s="17"/>
      <c r="C169" s="109"/>
      <c r="D169" s="109"/>
      <c r="E169" s="109"/>
      <c r="F169" s="109"/>
      <c r="G169" s="106">
        <f t="shared" si="4"/>
        <v>0</v>
      </c>
      <c r="H169" s="17"/>
      <c r="I169" s="17"/>
      <c r="J169" s="17"/>
      <c r="K169" s="17"/>
      <c r="L169" s="106">
        <f t="shared" si="5"/>
        <v>0</v>
      </c>
    </row>
    <row r="170" spans="1:12" customFormat="1" x14ac:dyDescent="0.25">
      <c r="A170" s="118"/>
      <c r="B170" s="17"/>
      <c r="C170" s="109"/>
      <c r="D170" s="109"/>
      <c r="E170" s="109"/>
      <c r="F170" s="109"/>
      <c r="G170" s="106">
        <f t="shared" si="4"/>
        <v>0</v>
      </c>
      <c r="H170" s="17"/>
      <c r="I170" s="17"/>
      <c r="J170" s="17"/>
      <c r="K170" s="17"/>
      <c r="L170" s="106">
        <f t="shared" si="5"/>
        <v>0</v>
      </c>
    </row>
    <row r="171" spans="1:12" customFormat="1" x14ac:dyDescent="0.25">
      <c r="A171" s="118"/>
      <c r="B171" s="17"/>
      <c r="C171" s="109"/>
      <c r="D171" s="109"/>
      <c r="E171" s="109"/>
      <c r="F171" s="109"/>
      <c r="G171" s="106">
        <f t="shared" si="4"/>
        <v>0</v>
      </c>
      <c r="H171" s="17"/>
      <c r="I171" s="17"/>
      <c r="J171" s="17"/>
      <c r="K171" s="17"/>
      <c r="L171" s="106">
        <f t="shared" si="5"/>
        <v>0</v>
      </c>
    </row>
    <row r="172" spans="1:12" customFormat="1" x14ac:dyDescent="0.25">
      <c r="A172" s="118"/>
      <c r="B172" s="17"/>
      <c r="C172" s="109"/>
      <c r="D172" s="109"/>
      <c r="E172" s="109"/>
      <c r="F172" s="109"/>
      <c r="G172" s="106">
        <f t="shared" si="4"/>
        <v>0</v>
      </c>
      <c r="H172" s="17"/>
      <c r="I172" s="17"/>
      <c r="J172" s="17"/>
      <c r="K172" s="17"/>
      <c r="L172" s="106">
        <f t="shared" si="5"/>
        <v>0</v>
      </c>
    </row>
    <row r="173" spans="1:12" customFormat="1" x14ac:dyDescent="0.25">
      <c r="A173" s="118"/>
      <c r="B173" s="17"/>
      <c r="C173" s="109"/>
      <c r="D173" s="109"/>
      <c r="E173" s="109"/>
      <c r="F173" s="109"/>
      <c r="G173" s="106">
        <f t="shared" si="4"/>
        <v>0</v>
      </c>
      <c r="H173" s="17"/>
      <c r="I173" s="17"/>
      <c r="J173" s="17"/>
      <c r="K173" s="17"/>
      <c r="L173" s="106">
        <f t="shared" si="5"/>
        <v>0</v>
      </c>
    </row>
    <row r="174" spans="1:12" customFormat="1" x14ac:dyDescent="0.25">
      <c r="A174" s="118"/>
      <c r="B174" s="17"/>
      <c r="C174" s="109"/>
      <c r="D174" s="109"/>
      <c r="E174" s="109"/>
      <c r="F174" s="109"/>
      <c r="G174" s="106">
        <f t="shared" si="4"/>
        <v>0</v>
      </c>
      <c r="H174" s="17"/>
      <c r="I174" s="17"/>
      <c r="J174" s="17"/>
      <c r="K174" s="17"/>
      <c r="L174" s="106">
        <f t="shared" si="5"/>
        <v>0</v>
      </c>
    </row>
    <row r="175" spans="1:12" customFormat="1" x14ac:dyDescent="0.25">
      <c r="A175" s="118"/>
      <c r="B175" s="17"/>
      <c r="C175" s="109"/>
      <c r="D175" s="109"/>
      <c r="E175" s="109"/>
      <c r="F175" s="109"/>
      <c r="G175" s="106">
        <f t="shared" si="4"/>
        <v>0</v>
      </c>
      <c r="H175" s="17"/>
      <c r="I175" s="17"/>
      <c r="J175" s="17"/>
      <c r="K175" s="17"/>
      <c r="L175" s="106">
        <f t="shared" si="5"/>
        <v>0</v>
      </c>
    </row>
    <row r="176" spans="1:12" customFormat="1" x14ac:dyDescent="0.25">
      <c r="A176" s="118"/>
      <c r="B176" s="17"/>
      <c r="C176" s="109"/>
      <c r="D176" s="109"/>
      <c r="E176" s="109"/>
      <c r="F176" s="109"/>
      <c r="G176" s="106">
        <f t="shared" si="4"/>
        <v>0</v>
      </c>
      <c r="H176" s="17"/>
      <c r="I176" s="17"/>
      <c r="J176" s="17"/>
      <c r="K176" s="17"/>
      <c r="L176" s="106">
        <f t="shared" si="5"/>
        <v>0</v>
      </c>
    </row>
    <row r="177" spans="1:12" customFormat="1" x14ac:dyDescent="0.25">
      <c r="A177" s="118"/>
      <c r="B177" s="17"/>
      <c r="C177" s="109"/>
      <c r="D177" s="109"/>
      <c r="E177" s="109"/>
      <c r="F177" s="109"/>
      <c r="G177" s="106">
        <f t="shared" si="4"/>
        <v>0</v>
      </c>
      <c r="H177" s="17"/>
      <c r="I177" s="17"/>
      <c r="J177" s="17"/>
      <c r="K177" s="17"/>
      <c r="L177" s="106">
        <f t="shared" si="5"/>
        <v>0</v>
      </c>
    </row>
    <row r="178" spans="1:12" customFormat="1" x14ac:dyDescent="0.25">
      <c r="A178" s="118"/>
      <c r="B178" s="17"/>
      <c r="C178" s="109"/>
      <c r="D178" s="109"/>
      <c r="E178" s="109"/>
      <c r="F178" s="109"/>
      <c r="G178" s="106">
        <f t="shared" si="4"/>
        <v>0</v>
      </c>
      <c r="H178" s="17"/>
      <c r="I178" s="17"/>
      <c r="J178" s="17"/>
      <c r="K178" s="17"/>
      <c r="L178" s="106">
        <f t="shared" si="5"/>
        <v>0</v>
      </c>
    </row>
    <row r="179" spans="1:12" customFormat="1" x14ac:dyDescent="0.25">
      <c r="A179" s="118"/>
      <c r="B179" s="17"/>
      <c r="C179" s="109"/>
      <c r="D179" s="109"/>
      <c r="E179" s="109"/>
      <c r="F179" s="109"/>
      <c r="G179" s="106">
        <f t="shared" si="4"/>
        <v>0</v>
      </c>
      <c r="H179" s="17"/>
      <c r="I179" s="17"/>
      <c r="J179" s="17"/>
      <c r="K179" s="17"/>
      <c r="L179" s="106">
        <f t="shared" si="5"/>
        <v>0</v>
      </c>
    </row>
    <row r="180" spans="1:12" customFormat="1" x14ac:dyDescent="0.25">
      <c r="A180" s="118"/>
      <c r="B180" s="17"/>
      <c r="C180" s="109"/>
      <c r="D180" s="109"/>
      <c r="E180" s="109"/>
      <c r="F180" s="109"/>
      <c r="G180" s="106">
        <f t="shared" si="4"/>
        <v>0</v>
      </c>
      <c r="H180" s="17"/>
      <c r="I180" s="17"/>
      <c r="J180" s="17"/>
      <c r="K180" s="17"/>
      <c r="L180" s="106">
        <f t="shared" si="5"/>
        <v>0</v>
      </c>
    </row>
    <row r="181" spans="1:12" customFormat="1" x14ac:dyDescent="0.25">
      <c r="A181" s="118"/>
      <c r="B181" s="17"/>
      <c r="C181" s="109"/>
      <c r="D181" s="109"/>
      <c r="E181" s="109"/>
      <c r="F181" s="109"/>
      <c r="G181" s="106">
        <f t="shared" si="4"/>
        <v>0</v>
      </c>
      <c r="H181" s="17"/>
      <c r="I181" s="17"/>
      <c r="J181" s="17"/>
      <c r="K181" s="17"/>
      <c r="L181" s="106">
        <f t="shared" si="5"/>
        <v>0</v>
      </c>
    </row>
    <row r="182" spans="1:12" customFormat="1" x14ac:dyDescent="0.25">
      <c r="A182" s="118"/>
      <c r="B182" s="17"/>
      <c r="C182" s="109"/>
      <c r="D182" s="109"/>
      <c r="E182" s="109"/>
      <c r="F182" s="109"/>
      <c r="G182" s="106">
        <f t="shared" si="4"/>
        <v>0</v>
      </c>
      <c r="H182" s="17"/>
      <c r="I182" s="17"/>
      <c r="J182" s="17"/>
      <c r="K182" s="17"/>
      <c r="L182" s="106">
        <f t="shared" si="5"/>
        <v>0</v>
      </c>
    </row>
    <row r="183" spans="1:12" customFormat="1" x14ac:dyDescent="0.25">
      <c r="A183" s="118"/>
      <c r="B183" s="17"/>
      <c r="C183" s="109"/>
      <c r="D183" s="109"/>
      <c r="E183" s="109"/>
      <c r="F183" s="109"/>
      <c r="G183" s="106">
        <f t="shared" si="4"/>
        <v>0</v>
      </c>
      <c r="H183" s="17"/>
      <c r="I183" s="17"/>
      <c r="J183" s="17"/>
      <c r="K183" s="17"/>
      <c r="L183" s="106">
        <f t="shared" si="5"/>
        <v>0</v>
      </c>
    </row>
    <row r="184" spans="1:12" customFormat="1" x14ac:dyDescent="0.25">
      <c r="A184" s="118"/>
      <c r="B184" s="17"/>
      <c r="C184" s="109"/>
      <c r="D184" s="109"/>
      <c r="E184" s="109"/>
      <c r="F184" s="109"/>
      <c r="G184" s="106">
        <f t="shared" si="4"/>
        <v>0</v>
      </c>
      <c r="H184" s="17"/>
      <c r="I184" s="17"/>
      <c r="J184" s="17"/>
      <c r="K184" s="17"/>
      <c r="L184" s="106">
        <f t="shared" si="5"/>
        <v>0</v>
      </c>
    </row>
    <row r="185" spans="1:12" customFormat="1" x14ac:dyDescent="0.25">
      <c r="A185" s="118"/>
      <c r="B185" s="17"/>
      <c r="C185" s="109"/>
      <c r="D185" s="109"/>
      <c r="E185" s="109"/>
      <c r="F185" s="109"/>
      <c r="G185" s="106">
        <f t="shared" si="4"/>
        <v>0</v>
      </c>
      <c r="H185" s="17"/>
      <c r="I185" s="17"/>
      <c r="J185" s="17"/>
      <c r="K185" s="17"/>
      <c r="L185" s="106">
        <f t="shared" si="5"/>
        <v>0</v>
      </c>
    </row>
    <row r="186" spans="1:12" customFormat="1" x14ac:dyDescent="0.25">
      <c r="A186" s="118"/>
      <c r="B186" s="17"/>
      <c r="C186" s="109"/>
      <c r="D186" s="109"/>
      <c r="E186" s="109"/>
      <c r="F186" s="109"/>
      <c r="G186" s="106">
        <f t="shared" si="4"/>
        <v>0</v>
      </c>
      <c r="H186" s="17"/>
      <c r="I186" s="17"/>
      <c r="J186" s="17"/>
      <c r="K186" s="17"/>
      <c r="L186" s="106">
        <f t="shared" si="5"/>
        <v>0</v>
      </c>
    </row>
    <row r="187" spans="1:12" customFormat="1" x14ac:dyDescent="0.25">
      <c r="A187" s="118"/>
      <c r="B187" s="17"/>
      <c r="C187" s="109"/>
      <c r="D187" s="109"/>
      <c r="E187" s="109"/>
      <c r="F187" s="109"/>
      <c r="G187" s="106">
        <f t="shared" si="4"/>
        <v>0</v>
      </c>
      <c r="H187" s="17"/>
      <c r="I187" s="17"/>
      <c r="J187" s="17"/>
      <c r="K187" s="17"/>
      <c r="L187" s="106">
        <f t="shared" si="5"/>
        <v>0</v>
      </c>
    </row>
    <row r="188" spans="1:12" customFormat="1" x14ac:dyDescent="0.25">
      <c r="A188" s="118"/>
      <c r="B188" s="17"/>
      <c r="C188" s="109"/>
      <c r="D188" s="109"/>
      <c r="E188" s="109"/>
      <c r="F188" s="109"/>
      <c r="G188" s="106">
        <f t="shared" si="4"/>
        <v>0</v>
      </c>
      <c r="H188" s="17"/>
      <c r="I188" s="17"/>
      <c r="J188" s="17"/>
      <c r="K188" s="17"/>
      <c r="L188" s="106">
        <f t="shared" si="5"/>
        <v>0</v>
      </c>
    </row>
    <row r="189" spans="1:12" customFormat="1" x14ac:dyDescent="0.25">
      <c r="A189" s="118"/>
      <c r="B189" s="17"/>
      <c r="C189" s="109"/>
      <c r="D189" s="109"/>
      <c r="E189" s="109"/>
      <c r="F189" s="109"/>
      <c r="G189" s="106">
        <f t="shared" si="4"/>
        <v>0</v>
      </c>
      <c r="H189" s="17"/>
      <c r="I189" s="17"/>
      <c r="J189" s="17"/>
      <c r="K189" s="17"/>
      <c r="L189" s="106">
        <f t="shared" si="5"/>
        <v>0</v>
      </c>
    </row>
    <row r="190" spans="1:12" customFormat="1" x14ac:dyDescent="0.25">
      <c r="A190" s="118"/>
      <c r="B190" s="17"/>
      <c r="C190" s="109"/>
      <c r="D190" s="109"/>
      <c r="E190" s="109"/>
      <c r="F190" s="109"/>
      <c r="G190" s="106">
        <f t="shared" si="4"/>
        <v>0</v>
      </c>
      <c r="H190" s="17"/>
      <c r="I190" s="17"/>
      <c r="J190" s="17"/>
      <c r="K190" s="17"/>
      <c r="L190" s="106">
        <f t="shared" si="5"/>
        <v>0</v>
      </c>
    </row>
    <row r="191" spans="1:12" customFormat="1" x14ac:dyDescent="0.25">
      <c r="A191" s="118"/>
      <c r="B191" s="17"/>
      <c r="C191" s="109"/>
      <c r="D191" s="109"/>
      <c r="E191" s="109"/>
      <c r="F191" s="109"/>
      <c r="G191" s="106">
        <f t="shared" si="4"/>
        <v>0</v>
      </c>
      <c r="H191" s="17"/>
      <c r="I191" s="17"/>
      <c r="J191" s="17"/>
      <c r="K191" s="17"/>
      <c r="L191" s="106">
        <f t="shared" si="5"/>
        <v>0</v>
      </c>
    </row>
    <row r="192" spans="1:12" customFormat="1" x14ac:dyDescent="0.25">
      <c r="A192" s="118"/>
      <c r="B192" s="17"/>
      <c r="C192" s="109"/>
      <c r="D192" s="109"/>
      <c r="E192" s="109"/>
      <c r="F192" s="109"/>
      <c r="G192" s="106">
        <f t="shared" si="4"/>
        <v>0</v>
      </c>
      <c r="H192" s="17"/>
      <c r="I192" s="17"/>
      <c r="J192" s="17"/>
      <c r="K192" s="17"/>
      <c r="L192" s="106">
        <f t="shared" si="5"/>
        <v>0</v>
      </c>
    </row>
    <row r="193" spans="1:12" customFormat="1" x14ac:dyDescent="0.25">
      <c r="A193" s="118"/>
      <c r="B193" s="17"/>
      <c r="C193" s="109"/>
      <c r="D193" s="109"/>
      <c r="E193" s="109"/>
      <c r="F193" s="109"/>
      <c r="G193" s="106">
        <f t="shared" si="4"/>
        <v>0</v>
      </c>
      <c r="H193" s="17"/>
      <c r="I193" s="17"/>
      <c r="J193" s="17"/>
      <c r="K193" s="17"/>
      <c r="L193" s="106">
        <f t="shared" si="5"/>
        <v>0</v>
      </c>
    </row>
    <row r="194" spans="1:12" customFormat="1" x14ac:dyDescent="0.25">
      <c r="A194" s="118"/>
      <c r="B194" s="17"/>
      <c r="C194" s="109"/>
      <c r="D194" s="109"/>
      <c r="E194" s="109"/>
      <c r="F194" s="109"/>
      <c r="G194" s="106">
        <f t="shared" si="4"/>
        <v>0</v>
      </c>
      <c r="H194" s="17"/>
      <c r="I194" s="17"/>
      <c r="J194" s="17"/>
      <c r="K194" s="17"/>
      <c r="L194" s="106">
        <f t="shared" si="5"/>
        <v>0</v>
      </c>
    </row>
    <row r="195" spans="1:12" customFormat="1" x14ac:dyDescent="0.25">
      <c r="A195" s="118"/>
      <c r="B195" s="17"/>
      <c r="C195" s="109"/>
      <c r="D195" s="109"/>
      <c r="E195" s="109"/>
      <c r="F195" s="109"/>
      <c r="G195" s="106">
        <f t="shared" si="4"/>
        <v>0</v>
      </c>
      <c r="H195" s="17"/>
      <c r="I195" s="17"/>
      <c r="J195" s="17"/>
      <c r="K195" s="17"/>
      <c r="L195" s="106">
        <f t="shared" si="5"/>
        <v>0</v>
      </c>
    </row>
    <row r="196" spans="1:12" customFormat="1" x14ac:dyDescent="0.25">
      <c r="A196" s="118"/>
      <c r="B196" s="17"/>
      <c r="C196" s="109"/>
      <c r="D196" s="109"/>
      <c r="E196" s="109"/>
      <c r="F196" s="109"/>
      <c r="G196" s="106">
        <f t="shared" ref="G196:G259" si="6">$B196-SUM($C196:$F196)</f>
        <v>0</v>
      </c>
      <c r="H196" s="17"/>
      <c r="I196" s="17"/>
      <c r="J196" s="17"/>
      <c r="K196" s="17"/>
      <c r="L196" s="106">
        <f t="shared" ref="L196:L259" si="7">SUM($I196:$K196)</f>
        <v>0</v>
      </c>
    </row>
    <row r="197" spans="1:12" customFormat="1" x14ac:dyDescent="0.25">
      <c r="A197" s="118"/>
      <c r="B197" s="17"/>
      <c r="C197" s="109"/>
      <c r="D197" s="109"/>
      <c r="E197" s="109"/>
      <c r="F197" s="109"/>
      <c r="G197" s="106">
        <f t="shared" si="6"/>
        <v>0</v>
      </c>
      <c r="H197" s="17"/>
      <c r="I197" s="17"/>
      <c r="J197" s="17"/>
      <c r="K197" s="17"/>
      <c r="L197" s="106">
        <f t="shared" si="7"/>
        <v>0</v>
      </c>
    </row>
    <row r="198" spans="1:12" customFormat="1" x14ac:dyDescent="0.25">
      <c r="A198" s="118"/>
      <c r="B198" s="17"/>
      <c r="C198" s="109"/>
      <c r="D198" s="109"/>
      <c r="E198" s="109"/>
      <c r="F198" s="109"/>
      <c r="G198" s="106">
        <f t="shared" si="6"/>
        <v>0</v>
      </c>
      <c r="H198" s="17"/>
      <c r="I198" s="17"/>
      <c r="J198" s="17"/>
      <c r="K198" s="17"/>
      <c r="L198" s="106">
        <f t="shared" si="7"/>
        <v>0</v>
      </c>
    </row>
    <row r="199" spans="1:12" customFormat="1" x14ac:dyDescent="0.25">
      <c r="A199" s="118"/>
      <c r="B199" s="17"/>
      <c r="C199" s="109"/>
      <c r="D199" s="109"/>
      <c r="E199" s="109"/>
      <c r="F199" s="109"/>
      <c r="G199" s="106">
        <f t="shared" si="6"/>
        <v>0</v>
      </c>
      <c r="H199" s="17"/>
      <c r="I199" s="17"/>
      <c r="J199" s="17"/>
      <c r="K199" s="17"/>
      <c r="L199" s="106">
        <f t="shared" si="7"/>
        <v>0</v>
      </c>
    </row>
    <row r="200" spans="1:12" customFormat="1" x14ac:dyDescent="0.25">
      <c r="A200" s="118"/>
      <c r="B200" s="17"/>
      <c r="C200" s="109"/>
      <c r="D200" s="109"/>
      <c r="E200" s="109"/>
      <c r="F200" s="109"/>
      <c r="G200" s="106">
        <f t="shared" si="6"/>
        <v>0</v>
      </c>
      <c r="H200" s="17"/>
      <c r="I200" s="17"/>
      <c r="J200" s="17"/>
      <c r="K200" s="17"/>
      <c r="L200" s="106">
        <f t="shared" si="7"/>
        <v>0</v>
      </c>
    </row>
    <row r="201" spans="1:12" customFormat="1" x14ac:dyDescent="0.25">
      <c r="A201" s="118"/>
      <c r="B201" s="17"/>
      <c r="C201" s="109"/>
      <c r="D201" s="109"/>
      <c r="E201" s="109"/>
      <c r="F201" s="109"/>
      <c r="G201" s="106">
        <f t="shared" si="6"/>
        <v>0</v>
      </c>
      <c r="H201" s="17"/>
      <c r="I201" s="17"/>
      <c r="J201" s="17"/>
      <c r="K201" s="17"/>
      <c r="L201" s="106">
        <f t="shared" si="7"/>
        <v>0</v>
      </c>
    </row>
    <row r="202" spans="1:12" customFormat="1" x14ac:dyDescent="0.25">
      <c r="A202" s="118"/>
      <c r="B202" s="17"/>
      <c r="C202" s="109"/>
      <c r="D202" s="109"/>
      <c r="E202" s="109"/>
      <c r="F202" s="109"/>
      <c r="G202" s="106">
        <f t="shared" si="6"/>
        <v>0</v>
      </c>
      <c r="H202" s="17"/>
      <c r="I202" s="17"/>
      <c r="J202" s="17"/>
      <c r="K202" s="17"/>
      <c r="L202" s="106">
        <f t="shared" si="7"/>
        <v>0</v>
      </c>
    </row>
    <row r="203" spans="1:12" customFormat="1" x14ac:dyDescent="0.25">
      <c r="A203" s="118"/>
      <c r="B203" s="17"/>
      <c r="C203" s="109"/>
      <c r="D203" s="109"/>
      <c r="E203" s="109"/>
      <c r="F203" s="109"/>
      <c r="G203" s="106">
        <f t="shared" si="6"/>
        <v>0</v>
      </c>
      <c r="H203" s="17"/>
      <c r="I203" s="17"/>
      <c r="J203" s="17"/>
      <c r="K203" s="17"/>
      <c r="L203" s="106">
        <f t="shared" si="7"/>
        <v>0</v>
      </c>
    </row>
    <row r="204" spans="1:12" customFormat="1" x14ac:dyDescent="0.25">
      <c r="A204" s="118"/>
      <c r="B204" s="17"/>
      <c r="C204" s="109"/>
      <c r="D204" s="109"/>
      <c r="E204" s="109"/>
      <c r="F204" s="109"/>
      <c r="G204" s="106">
        <f t="shared" si="6"/>
        <v>0</v>
      </c>
      <c r="H204" s="17"/>
      <c r="I204" s="17"/>
      <c r="J204" s="17"/>
      <c r="K204" s="17"/>
      <c r="L204" s="106">
        <f t="shared" si="7"/>
        <v>0</v>
      </c>
    </row>
    <row r="205" spans="1:12" customFormat="1" x14ac:dyDescent="0.25">
      <c r="A205" s="118"/>
      <c r="B205" s="17"/>
      <c r="C205" s="109"/>
      <c r="D205" s="109"/>
      <c r="E205" s="109"/>
      <c r="F205" s="109"/>
      <c r="G205" s="106">
        <f t="shared" si="6"/>
        <v>0</v>
      </c>
      <c r="H205" s="17"/>
      <c r="I205" s="17"/>
      <c r="J205" s="17"/>
      <c r="K205" s="17"/>
      <c r="L205" s="106">
        <f t="shared" si="7"/>
        <v>0</v>
      </c>
    </row>
    <row r="206" spans="1:12" customFormat="1" x14ac:dyDescent="0.25">
      <c r="A206" s="118"/>
      <c r="B206" s="17"/>
      <c r="C206" s="109"/>
      <c r="D206" s="109"/>
      <c r="E206" s="109"/>
      <c r="F206" s="109"/>
      <c r="G206" s="106">
        <f t="shared" si="6"/>
        <v>0</v>
      </c>
      <c r="H206" s="17"/>
      <c r="I206" s="17"/>
      <c r="J206" s="17"/>
      <c r="K206" s="17"/>
      <c r="L206" s="106">
        <f t="shared" si="7"/>
        <v>0</v>
      </c>
    </row>
    <row r="207" spans="1:12" customFormat="1" x14ac:dyDescent="0.25">
      <c r="A207" s="118"/>
      <c r="B207" s="17"/>
      <c r="C207" s="109"/>
      <c r="D207" s="109"/>
      <c r="E207" s="109"/>
      <c r="F207" s="109"/>
      <c r="G207" s="106">
        <f t="shared" si="6"/>
        <v>0</v>
      </c>
      <c r="H207" s="17"/>
      <c r="I207" s="17"/>
      <c r="J207" s="17"/>
      <c r="K207" s="17"/>
      <c r="L207" s="106">
        <f t="shared" si="7"/>
        <v>0</v>
      </c>
    </row>
    <row r="208" spans="1:12" customFormat="1" x14ac:dyDescent="0.25">
      <c r="A208" s="118"/>
      <c r="B208" s="17"/>
      <c r="C208" s="109"/>
      <c r="D208" s="109"/>
      <c r="E208" s="109"/>
      <c r="F208" s="109"/>
      <c r="G208" s="106">
        <f t="shared" si="6"/>
        <v>0</v>
      </c>
      <c r="H208" s="17"/>
      <c r="I208" s="17"/>
      <c r="J208" s="17"/>
      <c r="K208" s="17"/>
      <c r="L208" s="106">
        <f t="shared" si="7"/>
        <v>0</v>
      </c>
    </row>
    <row r="209" spans="1:12" customFormat="1" x14ac:dyDescent="0.25">
      <c r="A209" s="118"/>
      <c r="B209" s="17"/>
      <c r="C209" s="109"/>
      <c r="D209" s="109"/>
      <c r="E209" s="109"/>
      <c r="F209" s="109"/>
      <c r="G209" s="106">
        <f t="shared" si="6"/>
        <v>0</v>
      </c>
      <c r="H209" s="17"/>
      <c r="I209" s="17"/>
      <c r="J209" s="17"/>
      <c r="K209" s="17"/>
      <c r="L209" s="106">
        <f t="shared" si="7"/>
        <v>0</v>
      </c>
    </row>
    <row r="210" spans="1:12" customFormat="1" x14ac:dyDescent="0.25">
      <c r="A210" s="118"/>
      <c r="B210" s="17"/>
      <c r="C210" s="109"/>
      <c r="D210" s="109"/>
      <c r="E210" s="109"/>
      <c r="F210" s="109"/>
      <c r="G210" s="106">
        <f t="shared" si="6"/>
        <v>0</v>
      </c>
      <c r="H210" s="17"/>
      <c r="I210" s="17"/>
      <c r="J210" s="17"/>
      <c r="K210" s="17"/>
      <c r="L210" s="106">
        <f t="shared" si="7"/>
        <v>0</v>
      </c>
    </row>
    <row r="211" spans="1:12" customFormat="1" x14ac:dyDescent="0.25">
      <c r="A211" s="118"/>
      <c r="B211" s="17"/>
      <c r="C211" s="109"/>
      <c r="D211" s="109"/>
      <c r="E211" s="109"/>
      <c r="F211" s="109"/>
      <c r="G211" s="106">
        <f t="shared" si="6"/>
        <v>0</v>
      </c>
      <c r="H211" s="17"/>
      <c r="I211" s="17"/>
      <c r="J211" s="17"/>
      <c r="K211" s="17"/>
      <c r="L211" s="106">
        <f t="shared" si="7"/>
        <v>0</v>
      </c>
    </row>
    <row r="212" spans="1:12" customFormat="1" x14ac:dyDescent="0.25">
      <c r="A212" s="118"/>
      <c r="B212" s="17"/>
      <c r="C212" s="109"/>
      <c r="D212" s="109"/>
      <c r="E212" s="109"/>
      <c r="F212" s="109"/>
      <c r="G212" s="106">
        <f t="shared" si="6"/>
        <v>0</v>
      </c>
      <c r="H212" s="17"/>
      <c r="I212" s="17"/>
      <c r="J212" s="17"/>
      <c r="K212" s="17"/>
      <c r="L212" s="106">
        <f t="shared" si="7"/>
        <v>0</v>
      </c>
    </row>
    <row r="213" spans="1:12" customFormat="1" x14ac:dyDescent="0.25">
      <c r="A213" s="118"/>
      <c r="B213" s="17"/>
      <c r="C213" s="109"/>
      <c r="D213" s="109"/>
      <c r="E213" s="109"/>
      <c r="F213" s="109"/>
      <c r="G213" s="106">
        <f t="shared" si="6"/>
        <v>0</v>
      </c>
      <c r="H213" s="17"/>
      <c r="I213" s="17"/>
      <c r="J213" s="17"/>
      <c r="K213" s="17"/>
      <c r="L213" s="106">
        <f t="shared" si="7"/>
        <v>0</v>
      </c>
    </row>
    <row r="214" spans="1:12" customFormat="1" x14ac:dyDescent="0.25">
      <c r="A214" s="118"/>
      <c r="B214" s="17"/>
      <c r="C214" s="109"/>
      <c r="D214" s="109"/>
      <c r="E214" s="109"/>
      <c r="F214" s="109"/>
      <c r="G214" s="106">
        <f t="shared" si="6"/>
        <v>0</v>
      </c>
      <c r="H214" s="17"/>
      <c r="I214" s="17"/>
      <c r="J214" s="17"/>
      <c r="K214" s="17"/>
      <c r="L214" s="106">
        <f t="shared" si="7"/>
        <v>0</v>
      </c>
    </row>
    <row r="215" spans="1:12" customFormat="1" x14ac:dyDescent="0.25">
      <c r="A215" s="118"/>
      <c r="B215" s="17"/>
      <c r="C215" s="109"/>
      <c r="D215" s="109"/>
      <c r="E215" s="109"/>
      <c r="F215" s="109"/>
      <c r="G215" s="106">
        <f t="shared" si="6"/>
        <v>0</v>
      </c>
      <c r="H215" s="17"/>
      <c r="I215" s="17"/>
      <c r="J215" s="17"/>
      <c r="K215" s="17"/>
      <c r="L215" s="106">
        <f t="shared" si="7"/>
        <v>0</v>
      </c>
    </row>
    <row r="216" spans="1:12" customFormat="1" x14ac:dyDescent="0.25">
      <c r="A216" s="118"/>
      <c r="B216" s="17"/>
      <c r="C216" s="109"/>
      <c r="D216" s="109"/>
      <c r="E216" s="109"/>
      <c r="F216" s="109"/>
      <c r="G216" s="106">
        <f t="shared" si="6"/>
        <v>0</v>
      </c>
      <c r="H216" s="17"/>
      <c r="I216" s="17"/>
      <c r="J216" s="17"/>
      <c r="K216" s="17"/>
      <c r="L216" s="106">
        <f t="shared" si="7"/>
        <v>0</v>
      </c>
    </row>
    <row r="217" spans="1:12" customFormat="1" x14ac:dyDescent="0.25">
      <c r="A217" s="118"/>
      <c r="B217" s="17"/>
      <c r="C217" s="109"/>
      <c r="D217" s="109"/>
      <c r="E217" s="109"/>
      <c r="F217" s="109"/>
      <c r="G217" s="106">
        <f t="shared" si="6"/>
        <v>0</v>
      </c>
      <c r="H217" s="17"/>
      <c r="I217" s="17"/>
      <c r="J217" s="17"/>
      <c r="K217" s="17"/>
      <c r="L217" s="106">
        <f t="shared" si="7"/>
        <v>0</v>
      </c>
    </row>
    <row r="218" spans="1:12" customFormat="1" x14ac:dyDescent="0.25">
      <c r="A218" s="118"/>
      <c r="B218" s="17"/>
      <c r="C218" s="109"/>
      <c r="D218" s="109"/>
      <c r="E218" s="109"/>
      <c r="F218" s="109"/>
      <c r="G218" s="106">
        <f t="shared" si="6"/>
        <v>0</v>
      </c>
      <c r="H218" s="17"/>
      <c r="I218" s="17"/>
      <c r="J218" s="17"/>
      <c r="K218" s="17"/>
      <c r="L218" s="106">
        <f t="shared" si="7"/>
        <v>0</v>
      </c>
    </row>
    <row r="219" spans="1:12" customFormat="1" x14ac:dyDescent="0.25">
      <c r="A219" s="118"/>
      <c r="B219" s="17"/>
      <c r="C219" s="109"/>
      <c r="D219" s="109"/>
      <c r="E219" s="109"/>
      <c r="F219" s="109"/>
      <c r="G219" s="106">
        <f t="shared" si="6"/>
        <v>0</v>
      </c>
      <c r="H219" s="17"/>
      <c r="I219" s="17"/>
      <c r="J219" s="17"/>
      <c r="K219" s="17"/>
      <c r="L219" s="106">
        <f t="shared" si="7"/>
        <v>0</v>
      </c>
    </row>
    <row r="220" spans="1:12" customFormat="1" x14ac:dyDescent="0.25">
      <c r="A220" s="118"/>
      <c r="B220" s="17"/>
      <c r="C220" s="109"/>
      <c r="D220" s="109"/>
      <c r="E220" s="109"/>
      <c r="F220" s="109"/>
      <c r="G220" s="106">
        <f t="shared" si="6"/>
        <v>0</v>
      </c>
      <c r="H220" s="17"/>
      <c r="I220" s="17"/>
      <c r="J220" s="17"/>
      <c r="K220" s="17"/>
      <c r="L220" s="106">
        <f t="shared" si="7"/>
        <v>0</v>
      </c>
    </row>
    <row r="221" spans="1:12" customFormat="1" x14ac:dyDescent="0.25">
      <c r="A221" s="118"/>
      <c r="B221" s="17"/>
      <c r="C221" s="109"/>
      <c r="D221" s="109"/>
      <c r="E221" s="109"/>
      <c r="F221" s="109"/>
      <c r="G221" s="106">
        <f t="shared" si="6"/>
        <v>0</v>
      </c>
      <c r="H221" s="17"/>
      <c r="I221" s="17"/>
      <c r="J221" s="17"/>
      <c r="K221" s="17"/>
      <c r="L221" s="106">
        <f t="shared" si="7"/>
        <v>0</v>
      </c>
    </row>
    <row r="222" spans="1:12" customFormat="1" x14ac:dyDescent="0.25">
      <c r="A222" s="118"/>
      <c r="B222" s="17"/>
      <c r="C222" s="109"/>
      <c r="D222" s="109"/>
      <c r="E222" s="109"/>
      <c r="F222" s="109"/>
      <c r="G222" s="106">
        <f t="shared" si="6"/>
        <v>0</v>
      </c>
      <c r="H222" s="17"/>
      <c r="I222" s="17"/>
      <c r="J222" s="17"/>
      <c r="K222" s="17"/>
      <c r="L222" s="106">
        <f t="shared" si="7"/>
        <v>0</v>
      </c>
    </row>
    <row r="223" spans="1:12" customFormat="1" x14ac:dyDescent="0.25">
      <c r="A223" s="118"/>
      <c r="B223" s="17"/>
      <c r="C223" s="109"/>
      <c r="D223" s="109"/>
      <c r="E223" s="109"/>
      <c r="F223" s="109"/>
      <c r="G223" s="106">
        <f t="shared" si="6"/>
        <v>0</v>
      </c>
      <c r="H223" s="17"/>
      <c r="I223" s="17"/>
      <c r="J223" s="17"/>
      <c r="K223" s="17"/>
      <c r="L223" s="106">
        <f t="shared" si="7"/>
        <v>0</v>
      </c>
    </row>
    <row r="224" spans="1:12" customFormat="1" x14ac:dyDescent="0.25">
      <c r="A224" s="118"/>
      <c r="B224" s="17"/>
      <c r="C224" s="109"/>
      <c r="D224" s="109"/>
      <c r="E224" s="109"/>
      <c r="F224" s="109"/>
      <c r="G224" s="106">
        <f t="shared" si="6"/>
        <v>0</v>
      </c>
      <c r="H224" s="17"/>
      <c r="I224" s="17"/>
      <c r="J224" s="17"/>
      <c r="K224" s="17"/>
      <c r="L224" s="106">
        <f t="shared" si="7"/>
        <v>0</v>
      </c>
    </row>
    <row r="225" spans="1:12" customFormat="1" x14ac:dyDescent="0.25">
      <c r="A225" s="118"/>
      <c r="B225" s="17"/>
      <c r="C225" s="109"/>
      <c r="D225" s="109"/>
      <c r="E225" s="109"/>
      <c r="F225" s="109"/>
      <c r="G225" s="106">
        <f t="shared" si="6"/>
        <v>0</v>
      </c>
      <c r="H225" s="17"/>
      <c r="I225" s="17"/>
      <c r="J225" s="17"/>
      <c r="K225" s="17"/>
      <c r="L225" s="106">
        <f t="shared" si="7"/>
        <v>0</v>
      </c>
    </row>
    <row r="226" spans="1:12" customFormat="1" x14ac:dyDescent="0.25">
      <c r="A226" s="118"/>
      <c r="B226" s="17"/>
      <c r="C226" s="109"/>
      <c r="D226" s="109"/>
      <c r="E226" s="109"/>
      <c r="F226" s="109"/>
      <c r="G226" s="106">
        <f t="shared" si="6"/>
        <v>0</v>
      </c>
      <c r="H226" s="17"/>
      <c r="I226" s="17"/>
      <c r="J226" s="17"/>
      <c r="K226" s="17"/>
      <c r="L226" s="106">
        <f t="shared" si="7"/>
        <v>0</v>
      </c>
    </row>
    <row r="227" spans="1:12" customFormat="1" x14ac:dyDescent="0.25">
      <c r="A227" s="118"/>
      <c r="B227" s="17"/>
      <c r="C227" s="109"/>
      <c r="D227" s="109"/>
      <c r="E227" s="109"/>
      <c r="F227" s="109"/>
      <c r="G227" s="106">
        <f t="shared" si="6"/>
        <v>0</v>
      </c>
      <c r="H227" s="17"/>
      <c r="I227" s="17"/>
      <c r="J227" s="17"/>
      <c r="K227" s="17"/>
      <c r="L227" s="106">
        <f t="shared" si="7"/>
        <v>0</v>
      </c>
    </row>
    <row r="228" spans="1:12" customFormat="1" x14ac:dyDescent="0.25">
      <c r="A228" s="118"/>
      <c r="B228" s="17"/>
      <c r="C228" s="109"/>
      <c r="D228" s="109"/>
      <c r="E228" s="109"/>
      <c r="F228" s="109"/>
      <c r="G228" s="106">
        <f t="shared" si="6"/>
        <v>0</v>
      </c>
      <c r="H228" s="17"/>
      <c r="I228" s="17"/>
      <c r="J228" s="17"/>
      <c r="K228" s="17"/>
      <c r="L228" s="106">
        <f t="shared" si="7"/>
        <v>0</v>
      </c>
    </row>
    <row r="229" spans="1:12" customFormat="1" x14ac:dyDescent="0.25">
      <c r="A229" s="118"/>
      <c r="B229" s="17"/>
      <c r="C229" s="109"/>
      <c r="D229" s="109"/>
      <c r="E229" s="109"/>
      <c r="F229" s="109"/>
      <c r="G229" s="106">
        <f t="shared" si="6"/>
        <v>0</v>
      </c>
      <c r="H229" s="17"/>
      <c r="I229" s="17"/>
      <c r="J229" s="17"/>
      <c r="K229" s="17"/>
      <c r="L229" s="106">
        <f t="shared" si="7"/>
        <v>0</v>
      </c>
    </row>
    <row r="230" spans="1:12" customFormat="1" x14ac:dyDescent="0.25">
      <c r="A230" s="118"/>
      <c r="B230" s="17"/>
      <c r="C230" s="109"/>
      <c r="D230" s="109"/>
      <c r="E230" s="109"/>
      <c r="F230" s="109"/>
      <c r="G230" s="106">
        <f t="shared" si="6"/>
        <v>0</v>
      </c>
      <c r="H230" s="17"/>
      <c r="I230" s="17"/>
      <c r="J230" s="17"/>
      <c r="K230" s="17"/>
      <c r="L230" s="106">
        <f t="shared" si="7"/>
        <v>0</v>
      </c>
    </row>
    <row r="231" spans="1:12" customFormat="1" x14ac:dyDescent="0.25">
      <c r="A231" s="118"/>
      <c r="B231" s="17"/>
      <c r="C231" s="109"/>
      <c r="D231" s="109"/>
      <c r="E231" s="109"/>
      <c r="F231" s="109"/>
      <c r="G231" s="106">
        <f t="shared" si="6"/>
        <v>0</v>
      </c>
      <c r="H231" s="17"/>
      <c r="I231" s="17"/>
      <c r="J231" s="17"/>
      <c r="K231" s="17"/>
      <c r="L231" s="106">
        <f t="shared" si="7"/>
        <v>0</v>
      </c>
    </row>
    <row r="232" spans="1:12" customFormat="1" x14ac:dyDescent="0.25">
      <c r="A232" s="118"/>
      <c r="B232" s="17"/>
      <c r="C232" s="109"/>
      <c r="D232" s="109"/>
      <c r="E232" s="109"/>
      <c r="F232" s="109"/>
      <c r="G232" s="106">
        <f t="shared" si="6"/>
        <v>0</v>
      </c>
      <c r="H232" s="17"/>
      <c r="I232" s="17"/>
      <c r="J232" s="17"/>
      <c r="K232" s="17"/>
      <c r="L232" s="106">
        <f t="shared" si="7"/>
        <v>0</v>
      </c>
    </row>
    <row r="233" spans="1:12" customFormat="1" x14ac:dyDescent="0.25">
      <c r="A233" s="118"/>
      <c r="B233" s="17"/>
      <c r="C233" s="109"/>
      <c r="D233" s="109"/>
      <c r="E233" s="109"/>
      <c r="F233" s="109"/>
      <c r="G233" s="106">
        <f t="shared" si="6"/>
        <v>0</v>
      </c>
      <c r="H233" s="17"/>
      <c r="I233" s="17"/>
      <c r="J233" s="17"/>
      <c r="K233" s="17"/>
      <c r="L233" s="106">
        <f t="shared" si="7"/>
        <v>0</v>
      </c>
    </row>
    <row r="234" spans="1:12" customFormat="1" x14ac:dyDescent="0.25">
      <c r="A234" s="118"/>
      <c r="B234" s="17"/>
      <c r="C234" s="109"/>
      <c r="D234" s="109"/>
      <c r="E234" s="109"/>
      <c r="F234" s="109"/>
      <c r="G234" s="106">
        <f t="shared" si="6"/>
        <v>0</v>
      </c>
      <c r="H234" s="17"/>
      <c r="I234" s="17"/>
      <c r="J234" s="17"/>
      <c r="K234" s="17"/>
      <c r="L234" s="106">
        <f t="shared" si="7"/>
        <v>0</v>
      </c>
    </row>
    <row r="235" spans="1:12" customFormat="1" x14ac:dyDescent="0.25">
      <c r="A235" s="118"/>
      <c r="B235" s="17"/>
      <c r="C235" s="109"/>
      <c r="D235" s="109"/>
      <c r="E235" s="109"/>
      <c r="F235" s="109"/>
      <c r="G235" s="106">
        <f t="shared" si="6"/>
        <v>0</v>
      </c>
      <c r="H235" s="17"/>
      <c r="I235" s="17"/>
      <c r="J235" s="17"/>
      <c r="K235" s="17"/>
      <c r="L235" s="106">
        <f t="shared" si="7"/>
        <v>0</v>
      </c>
    </row>
    <row r="236" spans="1:12" customFormat="1" x14ac:dyDescent="0.25">
      <c r="A236" s="118"/>
      <c r="B236" s="17"/>
      <c r="C236" s="109"/>
      <c r="D236" s="109"/>
      <c r="E236" s="109"/>
      <c r="F236" s="109"/>
      <c r="G236" s="106">
        <f t="shared" si="6"/>
        <v>0</v>
      </c>
      <c r="H236" s="17"/>
      <c r="I236" s="17"/>
      <c r="J236" s="17"/>
      <c r="K236" s="17"/>
      <c r="L236" s="106">
        <f t="shared" si="7"/>
        <v>0</v>
      </c>
    </row>
    <row r="237" spans="1:12" customFormat="1" x14ac:dyDescent="0.25">
      <c r="A237" s="118"/>
      <c r="B237" s="17"/>
      <c r="C237" s="109"/>
      <c r="D237" s="109"/>
      <c r="E237" s="109"/>
      <c r="F237" s="109"/>
      <c r="G237" s="106">
        <f t="shared" si="6"/>
        <v>0</v>
      </c>
      <c r="H237" s="17"/>
      <c r="I237" s="17"/>
      <c r="J237" s="17"/>
      <c r="K237" s="17"/>
      <c r="L237" s="106">
        <f t="shared" si="7"/>
        <v>0</v>
      </c>
    </row>
    <row r="238" spans="1:12" customFormat="1" x14ac:dyDescent="0.25">
      <c r="A238" s="118"/>
      <c r="B238" s="17"/>
      <c r="C238" s="109"/>
      <c r="D238" s="109"/>
      <c r="E238" s="109"/>
      <c r="F238" s="109"/>
      <c r="G238" s="106">
        <f t="shared" si="6"/>
        <v>0</v>
      </c>
      <c r="H238" s="17"/>
      <c r="I238" s="17"/>
      <c r="J238" s="17"/>
      <c r="K238" s="17"/>
      <c r="L238" s="106">
        <f t="shared" si="7"/>
        <v>0</v>
      </c>
    </row>
    <row r="239" spans="1:12" customFormat="1" x14ac:dyDescent="0.25">
      <c r="A239" s="118"/>
      <c r="B239" s="17"/>
      <c r="C239" s="109"/>
      <c r="D239" s="109"/>
      <c r="E239" s="109"/>
      <c r="F239" s="109"/>
      <c r="G239" s="106">
        <f t="shared" si="6"/>
        <v>0</v>
      </c>
      <c r="H239" s="17"/>
      <c r="I239" s="17"/>
      <c r="J239" s="17"/>
      <c r="K239" s="17"/>
      <c r="L239" s="106">
        <f t="shared" si="7"/>
        <v>0</v>
      </c>
    </row>
    <row r="240" spans="1:12" customFormat="1" x14ac:dyDescent="0.25">
      <c r="A240" s="118"/>
      <c r="B240" s="17"/>
      <c r="C240" s="109"/>
      <c r="D240" s="109"/>
      <c r="E240" s="109"/>
      <c r="F240" s="109"/>
      <c r="G240" s="106">
        <f t="shared" si="6"/>
        <v>0</v>
      </c>
      <c r="H240" s="17"/>
      <c r="I240" s="17"/>
      <c r="J240" s="17"/>
      <c r="K240" s="17"/>
      <c r="L240" s="106">
        <f t="shared" si="7"/>
        <v>0</v>
      </c>
    </row>
    <row r="241" spans="1:12" customFormat="1" x14ac:dyDescent="0.25">
      <c r="A241" s="118"/>
      <c r="B241" s="17"/>
      <c r="C241" s="109"/>
      <c r="D241" s="109"/>
      <c r="E241" s="109"/>
      <c r="F241" s="109"/>
      <c r="G241" s="106">
        <f t="shared" si="6"/>
        <v>0</v>
      </c>
      <c r="H241" s="17"/>
      <c r="I241" s="17"/>
      <c r="J241" s="17"/>
      <c r="K241" s="17"/>
      <c r="L241" s="106">
        <f t="shared" si="7"/>
        <v>0</v>
      </c>
    </row>
    <row r="242" spans="1:12" customFormat="1" x14ac:dyDescent="0.25">
      <c r="A242" s="118"/>
      <c r="B242" s="17"/>
      <c r="C242" s="109"/>
      <c r="D242" s="109"/>
      <c r="E242" s="109"/>
      <c r="F242" s="109"/>
      <c r="G242" s="106">
        <f t="shared" si="6"/>
        <v>0</v>
      </c>
      <c r="H242" s="17"/>
      <c r="I242" s="17"/>
      <c r="J242" s="17"/>
      <c r="K242" s="17"/>
      <c r="L242" s="106">
        <f t="shared" si="7"/>
        <v>0</v>
      </c>
    </row>
    <row r="243" spans="1:12" customFormat="1" x14ac:dyDescent="0.25">
      <c r="A243" s="118"/>
      <c r="B243" s="17"/>
      <c r="C243" s="109"/>
      <c r="D243" s="109"/>
      <c r="E243" s="109"/>
      <c r="F243" s="109"/>
      <c r="G243" s="106">
        <f t="shared" si="6"/>
        <v>0</v>
      </c>
      <c r="H243" s="17"/>
      <c r="I243" s="17"/>
      <c r="J243" s="17"/>
      <c r="K243" s="17"/>
      <c r="L243" s="106">
        <f t="shared" si="7"/>
        <v>0</v>
      </c>
    </row>
    <row r="244" spans="1:12" customFormat="1" x14ac:dyDescent="0.25">
      <c r="A244" s="118"/>
      <c r="B244" s="17"/>
      <c r="C244" s="109"/>
      <c r="D244" s="109"/>
      <c r="E244" s="109"/>
      <c r="F244" s="109"/>
      <c r="G244" s="106">
        <f t="shared" si="6"/>
        <v>0</v>
      </c>
      <c r="H244" s="17"/>
      <c r="I244" s="17"/>
      <c r="J244" s="17"/>
      <c r="K244" s="17"/>
      <c r="L244" s="106">
        <f t="shared" si="7"/>
        <v>0</v>
      </c>
    </row>
    <row r="245" spans="1:12" customFormat="1" x14ac:dyDescent="0.25">
      <c r="A245" s="118"/>
      <c r="B245" s="17"/>
      <c r="C245" s="109"/>
      <c r="D245" s="109"/>
      <c r="E245" s="109"/>
      <c r="F245" s="109"/>
      <c r="G245" s="106">
        <f t="shared" si="6"/>
        <v>0</v>
      </c>
      <c r="H245" s="17"/>
      <c r="I245" s="17"/>
      <c r="J245" s="17"/>
      <c r="K245" s="17"/>
      <c r="L245" s="106">
        <f t="shared" si="7"/>
        <v>0</v>
      </c>
    </row>
    <row r="246" spans="1:12" customFormat="1" x14ac:dyDescent="0.25">
      <c r="A246" s="118"/>
      <c r="B246" s="17"/>
      <c r="C246" s="109"/>
      <c r="D246" s="109"/>
      <c r="E246" s="109"/>
      <c r="F246" s="109"/>
      <c r="G246" s="106">
        <f t="shared" si="6"/>
        <v>0</v>
      </c>
      <c r="H246" s="17"/>
      <c r="I246" s="17"/>
      <c r="J246" s="17"/>
      <c r="K246" s="17"/>
      <c r="L246" s="106">
        <f t="shared" si="7"/>
        <v>0</v>
      </c>
    </row>
    <row r="247" spans="1:12" customFormat="1" x14ac:dyDescent="0.25">
      <c r="A247" s="118"/>
      <c r="B247" s="17"/>
      <c r="C247" s="109"/>
      <c r="D247" s="109"/>
      <c r="E247" s="109"/>
      <c r="F247" s="109"/>
      <c r="G247" s="106">
        <f t="shared" si="6"/>
        <v>0</v>
      </c>
      <c r="H247" s="17"/>
      <c r="I247" s="17"/>
      <c r="J247" s="17"/>
      <c r="K247" s="17"/>
      <c r="L247" s="106">
        <f t="shared" si="7"/>
        <v>0</v>
      </c>
    </row>
    <row r="248" spans="1:12" customFormat="1" x14ac:dyDescent="0.25">
      <c r="A248" s="118"/>
      <c r="B248" s="17"/>
      <c r="C248" s="109"/>
      <c r="D248" s="109"/>
      <c r="E248" s="109"/>
      <c r="F248" s="109"/>
      <c r="G248" s="106">
        <f t="shared" si="6"/>
        <v>0</v>
      </c>
      <c r="H248" s="17"/>
      <c r="I248" s="17"/>
      <c r="J248" s="17"/>
      <c r="K248" s="17"/>
      <c r="L248" s="106">
        <f t="shared" si="7"/>
        <v>0</v>
      </c>
    </row>
    <row r="249" spans="1:12" customFormat="1" x14ac:dyDescent="0.25">
      <c r="A249" s="118"/>
      <c r="B249" s="17"/>
      <c r="C249" s="109"/>
      <c r="D249" s="109"/>
      <c r="E249" s="109"/>
      <c r="F249" s="109"/>
      <c r="G249" s="106">
        <f t="shared" si="6"/>
        <v>0</v>
      </c>
      <c r="H249" s="17"/>
      <c r="I249" s="17"/>
      <c r="J249" s="17"/>
      <c r="K249" s="17"/>
      <c r="L249" s="106">
        <f t="shared" si="7"/>
        <v>0</v>
      </c>
    </row>
    <row r="250" spans="1:12" customFormat="1" x14ac:dyDescent="0.25">
      <c r="A250" s="118"/>
      <c r="B250" s="17"/>
      <c r="C250" s="109"/>
      <c r="D250" s="109"/>
      <c r="E250" s="109"/>
      <c r="F250" s="109"/>
      <c r="G250" s="106">
        <f t="shared" si="6"/>
        <v>0</v>
      </c>
      <c r="H250" s="17"/>
      <c r="I250" s="17"/>
      <c r="J250" s="17"/>
      <c r="K250" s="17"/>
      <c r="L250" s="106">
        <f t="shared" si="7"/>
        <v>0</v>
      </c>
    </row>
    <row r="251" spans="1:12" customFormat="1" x14ac:dyDescent="0.25">
      <c r="A251" s="118"/>
      <c r="B251" s="17"/>
      <c r="C251" s="109"/>
      <c r="D251" s="109"/>
      <c r="E251" s="109"/>
      <c r="F251" s="109"/>
      <c r="G251" s="106">
        <f t="shared" si="6"/>
        <v>0</v>
      </c>
      <c r="H251" s="17"/>
      <c r="I251" s="17"/>
      <c r="J251" s="17"/>
      <c r="K251" s="17"/>
      <c r="L251" s="106">
        <f t="shared" si="7"/>
        <v>0</v>
      </c>
    </row>
    <row r="252" spans="1:12" customFormat="1" x14ac:dyDescent="0.25">
      <c r="A252" s="118"/>
      <c r="B252" s="17"/>
      <c r="C252" s="109"/>
      <c r="D252" s="109"/>
      <c r="E252" s="109"/>
      <c r="F252" s="109"/>
      <c r="G252" s="106">
        <f t="shared" si="6"/>
        <v>0</v>
      </c>
      <c r="H252" s="17"/>
      <c r="I252" s="17"/>
      <c r="J252" s="17"/>
      <c r="K252" s="17"/>
      <c r="L252" s="106">
        <f t="shared" si="7"/>
        <v>0</v>
      </c>
    </row>
    <row r="253" spans="1:12" customFormat="1" x14ac:dyDescent="0.25">
      <c r="A253" s="118"/>
      <c r="B253" s="17"/>
      <c r="C253" s="109"/>
      <c r="D253" s="109"/>
      <c r="E253" s="109"/>
      <c r="F253" s="109"/>
      <c r="G253" s="106">
        <f t="shared" si="6"/>
        <v>0</v>
      </c>
      <c r="H253" s="17"/>
      <c r="I253" s="17"/>
      <c r="J253" s="17"/>
      <c r="K253" s="17"/>
      <c r="L253" s="106">
        <f t="shared" si="7"/>
        <v>0</v>
      </c>
    </row>
    <row r="254" spans="1:12" customFormat="1" x14ac:dyDescent="0.25">
      <c r="A254" s="118"/>
      <c r="B254" s="17"/>
      <c r="C254" s="109"/>
      <c r="D254" s="109"/>
      <c r="E254" s="109"/>
      <c r="F254" s="109"/>
      <c r="G254" s="106">
        <f t="shared" si="6"/>
        <v>0</v>
      </c>
      <c r="H254" s="17"/>
      <c r="I254" s="17"/>
      <c r="J254" s="17"/>
      <c r="K254" s="17"/>
      <c r="L254" s="106">
        <f t="shared" si="7"/>
        <v>0</v>
      </c>
    </row>
    <row r="255" spans="1:12" customFormat="1" x14ac:dyDescent="0.25">
      <c r="A255" s="118"/>
      <c r="B255" s="17"/>
      <c r="C255" s="109"/>
      <c r="D255" s="109"/>
      <c r="E255" s="109"/>
      <c r="F255" s="109"/>
      <c r="G255" s="106">
        <f t="shared" si="6"/>
        <v>0</v>
      </c>
      <c r="H255" s="17"/>
      <c r="I255" s="17"/>
      <c r="J255" s="17"/>
      <c r="K255" s="17"/>
      <c r="L255" s="106">
        <f t="shared" si="7"/>
        <v>0</v>
      </c>
    </row>
    <row r="256" spans="1:12" customFormat="1" x14ac:dyDescent="0.25">
      <c r="A256" s="118"/>
      <c r="B256" s="17"/>
      <c r="C256" s="109"/>
      <c r="D256" s="109"/>
      <c r="E256" s="109"/>
      <c r="F256" s="109"/>
      <c r="G256" s="106">
        <f t="shared" si="6"/>
        <v>0</v>
      </c>
      <c r="H256" s="17"/>
      <c r="I256" s="17"/>
      <c r="J256" s="17"/>
      <c r="K256" s="17"/>
      <c r="L256" s="106">
        <f t="shared" si="7"/>
        <v>0</v>
      </c>
    </row>
    <row r="257" spans="1:12" customFormat="1" x14ac:dyDescent="0.25">
      <c r="A257" s="118"/>
      <c r="B257" s="17"/>
      <c r="C257" s="109"/>
      <c r="D257" s="109"/>
      <c r="E257" s="109"/>
      <c r="F257" s="109"/>
      <c r="G257" s="106">
        <f t="shared" si="6"/>
        <v>0</v>
      </c>
      <c r="H257" s="17"/>
      <c r="I257" s="17"/>
      <c r="J257" s="17"/>
      <c r="K257" s="17"/>
      <c r="L257" s="106">
        <f t="shared" si="7"/>
        <v>0</v>
      </c>
    </row>
    <row r="258" spans="1:12" customFormat="1" x14ac:dyDescent="0.25">
      <c r="A258" s="118"/>
      <c r="B258" s="17"/>
      <c r="C258" s="109"/>
      <c r="D258" s="109"/>
      <c r="E258" s="109"/>
      <c r="F258" s="109"/>
      <c r="G258" s="106">
        <f t="shared" si="6"/>
        <v>0</v>
      </c>
      <c r="H258" s="17"/>
      <c r="I258" s="17"/>
      <c r="J258" s="17"/>
      <c r="K258" s="17"/>
      <c r="L258" s="106">
        <f t="shared" si="7"/>
        <v>0</v>
      </c>
    </row>
    <row r="259" spans="1:12" customFormat="1" x14ac:dyDescent="0.25">
      <c r="A259" s="118"/>
      <c r="B259" s="17"/>
      <c r="C259" s="109"/>
      <c r="D259" s="109"/>
      <c r="E259" s="109"/>
      <c r="F259" s="109"/>
      <c r="G259" s="106">
        <f t="shared" si="6"/>
        <v>0</v>
      </c>
      <c r="H259" s="17"/>
      <c r="I259" s="17"/>
      <c r="J259" s="17"/>
      <c r="K259" s="17"/>
      <c r="L259" s="106">
        <f t="shared" si="7"/>
        <v>0</v>
      </c>
    </row>
    <row r="260" spans="1:12" customFormat="1" x14ac:dyDescent="0.25">
      <c r="A260" s="118"/>
      <c r="B260" s="17"/>
      <c r="C260" s="109"/>
      <c r="D260" s="109"/>
      <c r="E260" s="109"/>
      <c r="F260" s="109"/>
      <c r="G260" s="106">
        <f t="shared" ref="G260:G323" si="8">$B260-SUM($C260:$F260)</f>
        <v>0</v>
      </c>
      <c r="H260" s="17"/>
      <c r="I260" s="17"/>
      <c r="J260" s="17"/>
      <c r="K260" s="17"/>
      <c r="L260" s="106">
        <f t="shared" ref="L260:L323" si="9">SUM($I260:$K260)</f>
        <v>0</v>
      </c>
    </row>
    <row r="261" spans="1:12" customFormat="1" x14ac:dyDescent="0.25">
      <c r="A261" s="118"/>
      <c r="B261" s="17"/>
      <c r="C261" s="109"/>
      <c r="D261" s="109"/>
      <c r="E261" s="109"/>
      <c r="F261" s="109"/>
      <c r="G261" s="106">
        <f t="shared" si="8"/>
        <v>0</v>
      </c>
      <c r="H261" s="17"/>
      <c r="I261" s="17"/>
      <c r="J261" s="17"/>
      <c r="K261" s="17"/>
      <c r="L261" s="106">
        <f t="shared" si="9"/>
        <v>0</v>
      </c>
    </row>
    <row r="262" spans="1:12" customFormat="1" x14ac:dyDescent="0.25">
      <c r="A262" s="118"/>
      <c r="B262" s="17"/>
      <c r="C262" s="109"/>
      <c r="D262" s="109"/>
      <c r="E262" s="109"/>
      <c r="F262" s="109"/>
      <c r="G262" s="106">
        <f t="shared" si="8"/>
        <v>0</v>
      </c>
      <c r="H262" s="17"/>
      <c r="I262" s="17"/>
      <c r="J262" s="17"/>
      <c r="K262" s="17"/>
      <c r="L262" s="106">
        <f t="shared" si="9"/>
        <v>0</v>
      </c>
    </row>
    <row r="263" spans="1:12" customFormat="1" x14ac:dyDescent="0.25">
      <c r="A263" s="118"/>
      <c r="B263" s="17"/>
      <c r="C263" s="109"/>
      <c r="D263" s="109"/>
      <c r="E263" s="109"/>
      <c r="F263" s="109"/>
      <c r="G263" s="106">
        <f t="shared" si="8"/>
        <v>0</v>
      </c>
      <c r="H263" s="17"/>
      <c r="I263" s="17"/>
      <c r="J263" s="17"/>
      <c r="K263" s="17"/>
      <c r="L263" s="106">
        <f t="shared" si="9"/>
        <v>0</v>
      </c>
    </row>
    <row r="264" spans="1:12" customFormat="1" x14ac:dyDescent="0.25">
      <c r="A264" s="118"/>
      <c r="B264" s="17"/>
      <c r="C264" s="109"/>
      <c r="D264" s="109"/>
      <c r="E264" s="109"/>
      <c r="F264" s="109"/>
      <c r="G264" s="106">
        <f t="shared" si="8"/>
        <v>0</v>
      </c>
      <c r="H264" s="17"/>
      <c r="I264" s="17"/>
      <c r="J264" s="17"/>
      <c r="K264" s="17"/>
      <c r="L264" s="106">
        <f t="shared" si="9"/>
        <v>0</v>
      </c>
    </row>
    <row r="265" spans="1:12" customFormat="1" x14ac:dyDescent="0.25">
      <c r="A265" s="118"/>
      <c r="B265" s="17"/>
      <c r="C265" s="109"/>
      <c r="D265" s="109"/>
      <c r="E265" s="109"/>
      <c r="F265" s="109"/>
      <c r="G265" s="106">
        <f t="shared" si="8"/>
        <v>0</v>
      </c>
      <c r="H265" s="17"/>
      <c r="I265" s="17"/>
      <c r="J265" s="17"/>
      <c r="K265" s="17"/>
      <c r="L265" s="106">
        <f t="shared" si="9"/>
        <v>0</v>
      </c>
    </row>
    <row r="266" spans="1:12" customFormat="1" x14ac:dyDescent="0.25">
      <c r="A266" s="118"/>
      <c r="B266" s="17"/>
      <c r="C266" s="109"/>
      <c r="D266" s="109"/>
      <c r="E266" s="109"/>
      <c r="F266" s="109"/>
      <c r="G266" s="106">
        <f t="shared" si="8"/>
        <v>0</v>
      </c>
      <c r="H266" s="17"/>
      <c r="I266" s="17"/>
      <c r="J266" s="17"/>
      <c r="K266" s="17"/>
      <c r="L266" s="106">
        <f t="shared" si="9"/>
        <v>0</v>
      </c>
    </row>
    <row r="267" spans="1:12" customFormat="1" x14ac:dyDescent="0.25">
      <c r="A267" s="118"/>
      <c r="B267" s="17"/>
      <c r="C267" s="109"/>
      <c r="D267" s="109"/>
      <c r="E267" s="109"/>
      <c r="F267" s="109"/>
      <c r="G267" s="106">
        <f t="shared" si="8"/>
        <v>0</v>
      </c>
      <c r="H267" s="17"/>
      <c r="I267" s="17"/>
      <c r="J267" s="17"/>
      <c r="K267" s="17"/>
      <c r="L267" s="106">
        <f t="shared" si="9"/>
        <v>0</v>
      </c>
    </row>
    <row r="268" spans="1:12" customFormat="1" x14ac:dyDescent="0.25">
      <c r="A268" s="118"/>
      <c r="B268" s="17"/>
      <c r="C268" s="109"/>
      <c r="D268" s="109"/>
      <c r="E268" s="109"/>
      <c r="F268" s="109"/>
      <c r="G268" s="106">
        <f t="shared" si="8"/>
        <v>0</v>
      </c>
      <c r="H268" s="17"/>
      <c r="I268" s="17"/>
      <c r="J268" s="17"/>
      <c r="K268" s="17"/>
      <c r="L268" s="106">
        <f t="shared" si="9"/>
        <v>0</v>
      </c>
    </row>
    <row r="269" spans="1:12" customFormat="1" x14ac:dyDescent="0.25">
      <c r="A269" s="118"/>
      <c r="B269" s="17"/>
      <c r="C269" s="109"/>
      <c r="D269" s="109"/>
      <c r="E269" s="109"/>
      <c r="F269" s="109"/>
      <c r="G269" s="106">
        <f t="shared" si="8"/>
        <v>0</v>
      </c>
      <c r="H269" s="17"/>
      <c r="I269" s="17"/>
      <c r="J269" s="17"/>
      <c r="K269" s="17"/>
      <c r="L269" s="106">
        <f t="shared" si="9"/>
        <v>0</v>
      </c>
    </row>
    <row r="270" spans="1:12" customFormat="1" x14ac:dyDescent="0.25">
      <c r="A270" s="118"/>
      <c r="B270" s="17"/>
      <c r="C270" s="109"/>
      <c r="D270" s="109"/>
      <c r="E270" s="109"/>
      <c r="F270" s="109"/>
      <c r="G270" s="106">
        <f t="shared" si="8"/>
        <v>0</v>
      </c>
      <c r="H270" s="17"/>
      <c r="I270" s="17"/>
      <c r="J270" s="17"/>
      <c r="K270" s="17"/>
      <c r="L270" s="106">
        <f t="shared" si="9"/>
        <v>0</v>
      </c>
    </row>
    <row r="271" spans="1:12" customFormat="1" x14ac:dyDescent="0.25">
      <c r="A271" s="118"/>
      <c r="B271" s="17"/>
      <c r="C271" s="109"/>
      <c r="D271" s="109"/>
      <c r="E271" s="109"/>
      <c r="F271" s="109"/>
      <c r="G271" s="106">
        <f t="shared" si="8"/>
        <v>0</v>
      </c>
      <c r="H271" s="17"/>
      <c r="I271" s="17"/>
      <c r="J271" s="17"/>
      <c r="K271" s="17"/>
      <c r="L271" s="106">
        <f t="shared" si="9"/>
        <v>0</v>
      </c>
    </row>
    <row r="272" spans="1:12" customFormat="1" x14ac:dyDescent="0.25">
      <c r="A272" s="118"/>
      <c r="B272" s="17"/>
      <c r="C272" s="109"/>
      <c r="D272" s="109"/>
      <c r="E272" s="109"/>
      <c r="F272" s="109"/>
      <c r="G272" s="106">
        <f t="shared" si="8"/>
        <v>0</v>
      </c>
      <c r="H272" s="17"/>
      <c r="I272" s="17"/>
      <c r="J272" s="17"/>
      <c r="K272" s="17"/>
      <c r="L272" s="106">
        <f t="shared" si="9"/>
        <v>0</v>
      </c>
    </row>
    <row r="273" spans="1:12" customFormat="1" x14ac:dyDescent="0.25">
      <c r="A273" s="118"/>
      <c r="B273" s="17"/>
      <c r="C273" s="109"/>
      <c r="D273" s="109"/>
      <c r="E273" s="109"/>
      <c r="F273" s="109"/>
      <c r="G273" s="106">
        <f t="shared" si="8"/>
        <v>0</v>
      </c>
      <c r="H273" s="17"/>
      <c r="I273" s="17"/>
      <c r="J273" s="17"/>
      <c r="K273" s="17"/>
      <c r="L273" s="106">
        <f t="shared" si="9"/>
        <v>0</v>
      </c>
    </row>
    <row r="274" spans="1:12" customFormat="1" x14ac:dyDescent="0.25">
      <c r="A274" s="118"/>
      <c r="B274" s="17"/>
      <c r="C274" s="109"/>
      <c r="D274" s="109"/>
      <c r="E274" s="109"/>
      <c r="F274" s="109"/>
      <c r="G274" s="106">
        <f t="shared" si="8"/>
        <v>0</v>
      </c>
      <c r="H274" s="17"/>
      <c r="I274" s="17"/>
      <c r="J274" s="17"/>
      <c r="K274" s="17"/>
      <c r="L274" s="106">
        <f t="shared" si="9"/>
        <v>0</v>
      </c>
    </row>
    <row r="275" spans="1:12" customFormat="1" x14ac:dyDescent="0.25">
      <c r="A275" s="118"/>
      <c r="B275" s="17"/>
      <c r="C275" s="109"/>
      <c r="D275" s="109"/>
      <c r="E275" s="109"/>
      <c r="F275" s="109"/>
      <c r="G275" s="106">
        <f t="shared" si="8"/>
        <v>0</v>
      </c>
      <c r="H275" s="17"/>
      <c r="I275" s="17"/>
      <c r="J275" s="17"/>
      <c r="K275" s="17"/>
      <c r="L275" s="106">
        <f t="shared" si="9"/>
        <v>0</v>
      </c>
    </row>
    <row r="276" spans="1:12" customFormat="1" x14ac:dyDescent="0.25">
      <c r="A276" s="118"/>
      <c r="B276" s="17"/>
      <c r="C276" s="109"/>
      <c r="D276" s="109"/>
      <c r="E276" s="109"/>
      <c r="F276" s="109"/>
      <c r="G276" s="106">
        <f t="shared" si="8"/>
        <v>0</v>
      </c>
      <c r="H276" s="17"/>
      <c r="I276" s="17"/>
      <c r="J276" s="17"/>
      <c r="K276" s="17"/>
      <c r="L276" s="106">
        <f t="shared" si="9"/>
        <v>0</v>
      </c>
    </row>
    <row r="277" spans="1:12" customFormat="1" x14ac:dyDescent="0.25">
      <c r="A277" s="118"/>
      <c r="B277" s="17"/>
      <c r="C277" s="109"/>
      <c r="D277" s="109"/>
      <c r="E277" s="109"/>
      <c r="F277" s="109"/>
      <c r="G277" s="106">
        <f t="shared" si="8"/>
        <v>0</v>
      </c>
      <c r="H277" s="17"/>
      <c r="I277" s="17"/>
      <c r="J277" s="17"/>
      <c r="K277" s="17"/>
      <c r="L277" s="106">
        <f t="shared" si="9"/>
        <v>0</v>
      </c>
    </row>
    <row r="278" spans="1:12" customFormat="1" x14ac:dyDescent="0.25">
      <c r="A278" s="118"/>
      <c r="B278" s="17"/>
      <c r="C278" s="109"/>
      <c r="D278" s="109"/>
      <c r="E278" s="109"/>
      <c r="F278" s="109"/>
      <c r="G278" s="106">
        <f t="shared" si="8"/>
        <v>0</v>
      </c>
      <c r="H278" s="17"/>
      <c r="I278" s="17"/>
      <c r="J278" s="17"/>
      <c r="K278" s="17"/>
      <c r="L278" s="106">
        <f t="shared" si="9"/>
        <v>0</v>
      </c>
    </row>
    <row r="279" spans="1:12" customFormat="1" x14ac:dyDescent="0.25">
      <c r="A279" s="118"/>
      <c r="B279" s="17"/>
      <c r="C279" s="109"/>
      <c r="D279" s="109"/>
      <c r="E279" s="109"/>
      <c r="F279" s="109"/>
      <c r="G279" s="106">
        <f t="shared" si="8"/>
        <v>0</v>
      </c>
      <c r="H279" s="17"/>
      <c r="I279" s="17"/>
      <c r="J279" s="17"/>
      <c r="K279" s="17"/>
      <c r="L279" s="106">
        <f t="shared" si="9"/>
        <v>0</v>
      </c>
    </row>
    <row r="280" spans="1:12" customFormat="1" x14ac:dyDescent="0.25">
      <c r="A280" s="118"/>
      <c r="B280" s="17"/>
      <c r="C280" s="109"/>
      <c r="D280" s="109"/>
      <c r="E280" s="109"/>
      <c r="F280" s="109"/>
      <c r="G280" s="106">
        <f t="shared" si="8"/>
        <v>0</v>
      </c>
      <c r="H280" s="17"/>
      <c r="I280" s="17"/>
      <c r="J280" s="17"/>
      <c r="K280" s="17"/>
      <c r="L280" s="106">
        <f t="shared" si="9"/>
        <v>0</v>
      </c>
    </row>
    <row r="281" spans="1:12" customFormat="1" x14ac:dyDescent="0.25">
      <c r="A281" s="118"/>
      <c r="B281" s="17"/>
      <c r="C281" s="109"/>
      <c r="D281" s="109"/>
      <c r="E281" s="109"/>
      <c r="F281" s="109"/>
      <c r="G281" s="106">
        <f t="shared" si="8"/>
        <v>0</v>
      </c>
      <c r="H281" s="17"/>
      <c r="I281" s="17"/>
      <c r="J281" s="17"/>
      <c r="K281" s="17"/>
      <c r="L281" s="106">
        <f t="shared" si="9"/>
        <v>0</v>
      </c>
    </row>
    <row r="282" spans="1:12" customFormat="1" x14ac:dyDescent="0.25">
      <c r="A282" s="118"/>
      <c r="B282" s="17"/>
      <c r="C282" s="109"/>
      <c r="D282" s="109"/>
      <c r="E282" s="109"/>
      <c r="F282" s="109"/>
      <c r="G282" s="106">
        <f t="shared" si="8"/>
        <v>0</v>
      </c>
      <c r="H282" s="17"/>
      <c r="I282" s="17"/>
      <c r="J282" s="17"/>
      <c r="K282" s="17"/>
      <c r="L282" s="106">
        <f t="shared" si="9"/>
        <v>0</v>
      </c>
    </row>
    <row r="283" spans="1:12" customFormat="1" x14ac:dyDescent="0.25">
      <c r="A283" s="118"/>
      <c r="B283" s="17"/>
      <c r="C283" s="109"/>
      <c r="D283" s="109"/>
      <c r="E283" s="109"/>
      <c r="F283" s="109"/>
      <c r="G283" s="106">
        <f t="shared" si="8"/>
        <v>0</v>
      </c>
      <c r="H283" s="17"/>
      <c r="I283" s="17"/>
      <c r="J283" s="17"/>
      <c r="K283" s="17"/>
      <c r="L283" s="106">
        <f t="shared" si="9"/>
        <v>0</v>
      </c>
    </row>
    <row r="284" spans="1:12" customFormat="1" x14ac:dyDescent="0.25">
      <c r="A284" s="118"/>
      <c r="B284" s="17"/>
      <c r="C284" s="109"/>
      <c r="D284" s="109"/>
      <c r="E284" s="109"/>
      <c r="F284" s="109"/>
      <c r="G284" s="106">
        <f t="shared" si="8"/>
        <v>0</v>
      </c>
      <c r="H284" s="17"/>
      <c r="I284" s="17"/>
      <c r="J284" s="17"/>
      <c r="K284" s="17"/>
      <c r="L284" s="106">
        <f t="shared" si="9"/>
        <v>0</v>
      </c>
    </row>
    <row r="285" spans="1:12" customFormat="1" x14ac:dyDescent="0.25">
      <c r="A285" s="118"/>
      <c r="B285" s="17"/>
      <c r="C285" s="109"/>
      <c r="D285" s="109"/>
      <c r="E285" s="109"/>
      <c r="F285" s="109"/>
      <c r="G285" s="106">
        <f t="shared" si="8"/>
        <v>0</v>
      </c>
      <c r="H285" s="17"/>
      <c r="I285" s="17"/>
      <c r="J285" s="17"/>
      <c r="K285" s="17"/>
      <c r="L285" s="106">
        <f t="shared" si="9"/>
        <v>0</v>
      </c>
    </row>
    <row r="286" spans="1:12" customFormat="1" x14ac:dyDescent="0.25">
      <c r="A286" s="118"/>
      <c r="B286" s="17"/>
      <c r="C286" s="109"/>
      <c r="D286" s="109"/>
      <c r="E286" s="109"/>
      <c r="F286" s="109"/>
      <c r="G286" s="106">
        <f t="shared" si="8"/>
        <v>0</v>
      </c>
      <c r="H286" s="17"/>
      <c r="I286" s="17"/>
      <c r="J286" s="17"/>
      <c r="K286" s="17"/>
      <c r="L286" s="106">
        <f t="shared" si="9"/>
        <v>0</v>
      </c>
    </row>
    <row r="287" spans="1:12" customFormat="1" x14ac:dyDescent="0.25">
      <c r="A287" s="118"/>
      <c r="B287" s="17"/>
      <c r="C287" s="109"/>
      <c r="D287" s="109"/>
      <c r="E287" s="109"/>
      <c r="F287" s="109"/>
      <c r="G287" s="106">
        <f t="shared" si="8"/>
        <v>0</v>
      </c>
      <c r="H287" s="17"/>
      <c r="I287" s="17"/>
      <c r="J287" s="17"/>
      <c r="K287" s="17"/>
      <c r="L287" s="106">
        <f t="shared" si="9"/>
        <v>0</v>
      </c>
    </row>
    <row r="288" spans="1:12" customFormat="1" x14ac:dyDescent="0.25">
      <c r="A288" s="118"/>
      <c r="B288" s="17"/>
      <c r="C288" s="109"/>
      <c r="D288" s="109"/>
      <c r="E288" s="109"/>
      <c r="F288" s="109"/>
      <c r="G288" s="106">
        <f t="shared" si="8"/>
        <v>0</v>
      </c>
      <c r="H288" s="17"/>
      <c r="I288" s="17"/>
      <c r="J288" s="17"/>
      <c r="K288" s="17"/>
      <c r="L288" s="106">
        <f t="shared" si="9"/>
        <v>0</v>
      </c>
    </row>
    <row r="289" spans="1:12" customFormat="1" x14ac:dyDescent="0.25">
      <c r="A289" s="118"/>
      <c r="B289" s="17"/>
      <c r="C289" s="109"/>
      <c r="D289" s="109"/>
      <c r="E289" s="109"/>
      <c r="F289" s="109"/>
      <c r="G289" s="106">
        <f t="shared" si="8"/>
        <v>0</v>
      </c>
      <c r="H289" s="17"/>
      <c r="I289" s="17"/>
      <c r="J289" s="17"/>
      <c r="K289" s="17"/>
      <c r="L289" s="106">
        <f t="shared" si="9"/>
        <v>0</v>
      </c>
    </row>
    <row r="290" spans="1:12" customFormat="1" x14ac:dyDescent="0.25">
      <c r="A290" s="118"/>
      <c r="B290" s="17"/>
      <c r="C290" s="109"/>
      <c r="D290" s="109"/>
      <c r="E290" s="109"/>
      <c r="F290" s="109"/>
      <c r="G290" s="106">
        <f t="shared" si="8"/>
        <v>0</v>
      </c>
      <c r="H290" s="17"/>
      <c r="I290" s="17"/>
      <c r="J290" s="17"/>
      <c r="K290" s="17"/>
      <c r="L290" s="106">
        <f t="shared" si="9"/>
        <v>0</v>
      </c>
    </row>
    <row r="291" spans="1:12" customFormat="1" x14ac:dyDescent="0.25">
      <c r="A291" s="118"/>
      <c r="B291" s="17"/>
      <c r="C291" s="109"/>
      <c r="D291" s="109"/>
      <c r="E291" s="109"/>
      <c r="F291" s="109"/>
      <c r="G291" s="106">
        <f t="shared" si="8"/>
        <v>0</v>
      </c>
      <c r="H291" s="17"/>
      <c r="I291" s="17"/>
      <c r="J291" s="17"/>
      <c r="K291" s="17"/>
      <c r="L291" s="106">
        <f t="shared" si="9"/>
        <v>0</v>
      </c>
    </row>
    <row r="292" spans="1:12" customFormat="1" x14ac:dyDescent="0.25">
      <c r="A292" s="118"/>
      <c r="B292" s="17"/>
      <c r="C292" s="109"/>
      <c r="D292" s="109"/>
      <c r="E292" s="109"/>
      <c r="F292" s="109"/>
      <c r="G292" s="106">
        <f t="shared" si="8"/>
        <v>0</v>
      </c>
      <c r="H292" s="17"/>
      <c r="I292" s="17"/>
      <c r="J292" s="17"/>
      <c r="K292" s="17"/>
      <c r="L292" s="106">
        <f t="shared" si="9"/>
        <v>0</v>
      </c>
    </row>
    <row r="293" spans="1:12" customFormat="1" x14ac:dyDescent="0.25">
      <c r="A293" s="118"/>
      <c r="B293" s="17"/>
      <c r="C293" s="109"/>
      <c r="D293" s="109"/>
      <c r="E293" s="109"/>
      <c r="F293" s="109"/>
      <c r="G293" s="106">
        <f t="shared" si="8"/>
        <v>0</v>
      </c>
      <c r="H293" s="17"/>
      <c r="I293" s="17"/>
      <c r="J293" s="17"/>
      <c r="K293" s="17"/>
      <c r="L293" s="106">
        <f t="shared" si="9"/>
        <v>0</v>
      </c>
    </row>
    <row r="294" spans="1:12" customFormat="1" x14ac:dyDescent="0.25">
      <c r="A294" s="118"/>
      <c r="B294" s="17"/>
      <c r="C294" s="109"/>
      <c r="D294" s="109"/>
      <c r="E294" s="109"/>
      <c r="F294" s="109"/>
      <c r="G294" s="106">
        <f t="shared" si="8"/>
        <v>0</v>
      </c>
      <c r="H294" s="17"/>
      <c r="I294" s="17"/>
      <c r="J294" s="17"/>
      <c r="K294" s="17"/>
      <c r="L294" s="106">
        <f t="shared" si="9"/>
        <v>0</v>
      </c>
    </row>
    <row r="295" spans="1:12" customFormat="1" x14ac:dyDescent="0.25">
      <c r="A295" s="118"/>
      <c r="B295" s="17"/>
      <c r="C295" s="109"/>
      <c r="D295" s="109"/>
      <c r="E295" s="109"/>
      <c r="F295" s="109"/>
      <c r="G295" s="106">
        <f t="shared" si="8"/>
        <v>0</v>
      </c>
      <c r="H295" s="17"/>
      <c r="I295" s="17"/>
      <c r="J295" s="17"/>
      <c r="K295" s="17"/>
      <c r="L295" s="106">
        <f t="shared" si="9"/>
        <v>0</v>
      </c>
    </row>
    <row r="296" spans="1:12" customFormat="1" x14ac:dyDescent="0.25">
      <c r="A296" s="118"/>
      <c r="B296" s="17"/>
      <c r="C296" s="109"/>
      <c r="D296" s="109"/>
      <c r="E296" s="109"/>
      <c r="F296" s="109"/>
      <c r="G296" s="106">
        <f t="shared" si="8"/>
        <v>0</v>
      </c>
      <c r="H296" s="17"/>
      <c r="I296" s="17"/>
      <c r="J296" s="17"/>
      <c r="K296" s="17"/>
      <c r="L296" s="106">
        <f t="shared" si="9"/>
        <v>0</v>
      </c>
    </row>
    <row r="297" spans="1:12" customFormat="1" x14ac:dyDescent="0.25">
      <c r="A297" s="118"/>
      <c r="B297" s="17"/>
      <c r="C297" s="109"/>
      <c r="D297" s="109"/>
      <c r="E297" s="109"/>
      <c r="F297" s="109"/>
      <c r="G297" s="106">
        <f t="shared" si="8"/>
        <v>0</v>
      </c>
      <c r="H297" s="17"/>
      <c r="I297" s="17"/>
      <c r="J297" s="17"/>
      <c r="K297" s="17"/>
      <c r="L297" s="106">
        <f t="shared" si="9"/>
        <v>0</v>
      </c>
    </row>
    <row r="298" spans="1:12" customFormat="1" x14ac:dyDescent="0.25">
      <c r="A298" s="118"/>
      <c r="B298" s="17"/>
      <c r="C298" s="109"/>
      <c r="D298" s="109"/>
      <c r="E298" s="109"/>
      <c r="F298" s="109"/>
      <c r="G298" s="106">
        <f t="shared" si="8"/>
        <v>0</v>
      </c>
      <c r="H298" s="17"/>
      <c r="I298" s="17"/>
      <c r="J298" s="17"/>
      <c r="K298" s="17"/>
      <c r="L298" s="106">
        <f t="shared" si="9"/>
        <v>0</v>
      </c>
    </row>
    <row r="299" spans="1:12" customFormat="1" x14ac:dyDescent="0.25">
      <c r="A299" s="118"/>
      <c r="B299" s="17"/>
      <c r="C299" s="109"/>
      <c r="D299" s="109"/>
      <c r="E299" s="109"/>
      <c r="F299" s="109"/>
      <c r="G299" s="106">
        <f t="shared" si="8"/>
        <v>0</v>
      </c>
      <c r="H299" s="17"/>
      <c r="I299" s="17"/>
      <c r="J299" s="17"/>
      <c r="K299" s="17"/>
      <c r="L299" s="106">
        <f t="shared" si="9"/>
        <v>0</v>
      </c>
    </row>
    <row r="300" spans="1:12" customFormat="1" x14ac:dyDescent="0.25">
      <c r="A300" s="118"/>
      <c r="B300" s="17"/>
      <c r="C300" s="109"/>
      <c r="D300" s="109"/>
      <c r="E300" s="109"/>
      <c r="F300" s="109"/>
      <c r="G300" s="106">
        <f t="shared" si="8"/>
        <v>0</v>
      </c>
      <c r="H300" s="17"/>
      <c r="I300" s="17"/>
      <c r="J300" s="17"/>
      <c r="K300" s="17"/>
      <c r="L300" s="106">
        <f t="shared" si="9"/>
        <v>0</v>
      </c>
    </row>
    <row r="301" spans="1:12" customFormat="1" x14ac:dyDescent="0.25">
      <c r="A301" s="118"/>
      <c r="B301" s="17"/>
      <c r="C301" s="109"/>
      <c r="D301" s="109"/>
      <c r="E301" s="109"/>
      <c r="F301" s="109"/>
      <c r="G301" s="106">
        <f t="shared" si="8"/>
        <v>0</v>
      </c>
      <c r="H301" s="17"/>
      <c r="I301" s="17"/>
      <c r="J301" s="17"/>
      <c r="K301" s="17"/>
      <c r="L301" s="106">
        <f t="shared" si="9"/>
        <v>0</v>
      </c>
    </row>
    <row r="302" spans="1:12" customFormat="1" x14ac:dyDescent="0.25">
      <c r="A302" s="118"/>
      <c r="B302" s="17"/>
      <c r="C302" s="109"/>
      <c r="D302" s="109"/>
      <c r="E302" s="109"/>
      <c r="F302" s="109"/>
      <c r="G302" s="106">
        <f t="shared" si="8"/>
        <v>0</v>
      </c>
      <c r="H302" s="17"/>
      <c r="I302" s="17"/>
      <c r="J302" s="17"/>
      <c r="K302" s="17"/>
      <c r="L302" s="106">
        <f t="shared" si="9"/>
        <v>0</v>
      </c>
    </row>
    <row r="303" spans="1:12" customFormat="1" x14ac:dyDescent="0.25">
      <c r="A303" s="118"/>
      <c r="B303" s="17"/>
      <c r="C303" s="109"/>
      <c r="D303" s="109"/>
      <c r="E303" s="109"/>
      <c r="F303" s="109"/>
      <c r="G303" s="106">
        <f t="shared" si="8"/>
        <v>0</v>
      </c>
      <c r="H303" s="17"/>
      <c r="I303" s="17"/>
      <c r="J303" s="17"/>
      <c r="K303" s="17"/>
      <c r="L303" s="106">
        <f t="shared" si="9"/>
        <v>0</v>
      </c>
    </row>
    <row r="304" spans="1:12" customFormat="1" x14ac:dyDescent="0.25">
      <c r="A304" s="118"/>
      <c r="B304" s="17"/>
      <c r="C304" s="109"/>
      <c r="D304" s="109"/>
      <c r="E304" s="109"/>
      <c r="F304" s="109"/>
      <c r="G304" s="106">
        <f t="shared" si="8"/>
        <v>0</v>
      </c>
      <c r="H304" s="17"/>
      <c r="I304" s="17"/>
      <c r="J304" s="17"/>
      <c r="K304" s="17"/>
      <c r="L304" s="106">
        <f t="shared" si="9"/>
        <v>0</v>
      </c>
    </row>
    <row r="305" spans="1:12" customFormat="1" x14ac:dyDescent="0.25">
      <c r="A305" s="118"/>
      <c r="B305" s="17"/>
      <c r="C305" s="109"/>
      <c r="D305" s="109"/>
      <c r="E305" s="109"/>
      <c r="F305" s="109"/>
      <c r="G305" s="106">
        <f t="shared" si="8"/>
        <v>0</v>
      </c>
      <c r="H305" s="17"/>
      <c r="I305" s="17"/>
      <c r="J305" s="17"/>
      <c r="K305" s="17"/>
      <c r="L305" s="106">
        <f t="shared" si="9"/>
        <v>0</v>
      </c>
    </row>
    <row r="306" spans="1:12" customFormat="1" x14ac:dyDescent="0.25">
      <c r="A306" s="118"/>
      <c r="B306" s="17"/>
      <c r="C306" s="109"/>
      <c r="D306" s="109"/>
      <c r="E306" s="109"/>
      <c r="F306" s="109"/>
      <c r="G306" s="106">
        <f t="shared" si="8"/>
        <v>0</v>
      </c>
      <c r="H306" s="17"/>
      <c r="I306" s="17"/>
      <c r="J306" s="17"/>
      <c r="K306" s="17"/>
      <c r="L306" s="106">
        <f t="shared" si="9"/>
        <v>0</v>
      </c>
    </row>
    <row r="307" spans="1:12" customFormat="1" x14ac:dyDescent="0.25">
      <c r="A307" s="118"/>
      <c r="B307" s="17"/>
      <c r="C307" s="109"/>
      <c r="D307" s="109"/>
      <c r="E307" s="109"/>
      <c r="F307" s="109"/>
      <c r="G307" s="106">
        <f t="shared" si="8"/>
        <v>0</v>
      </c>
      <c r="H307" s="17"/>
      <c r="I307" s="17"/>
      <c r="J307" s="17"/>
      <c r="K307" s="17"/>
      <c r="L307" s="106">
        <f t="shared" si="9"/>
        <v>0</v>
      </c>
    </row>
    <row r="308" spans="1:12" customFormat="1" x14ac:dyDescent="0.25">
      <c r="A308" s="118"/>
      <c r="B308" s="17"/>
      <c r="C308" s="109"/>
      <c r="D308" s="109"/>
      <c r="E308" s="109"/>
      <c r="F308" s="109"/>
      <c r="G308" s="106">
        <f t="shared" si="8"/>
        <v>0</v>
      </c>
      <c r="H308" s="17"/>
      <c r="I308" s="17"/>
      <c r="J308" s="17"/>
      <c r="K308" s="17"/>
      <c r="L308" s="106">
        <f t="shared" si="9"/>
        <v>0</v>
      </c>
    </row>
    <row r="309" spans="1:12" customFormat="1" x14ac:dyDescent="0.25">
      <c r="A309" s="118"/>
      <c r="B309" s="17"/>
      <c r="C309" s="109"/>
      <c r="D309" s="109"/>
      <c r="E309" s="109"/>
      <c r="F309" s="109"/>
      <c r="G309" s="106">
        <f t="shared" si="8"/>
        <v>0</v>
      </c>
      <c r="H309" s="17"/>
      <c r="I309" s="17"/>
      <c r="J309" s="17"/>
      <c r="K309" s="17"/>
      <c r="L309" s="106">
        <f t="shared" si="9"/>
        <v>0</v>
      </c>
    </row>
    <row r="310" spans="1:12" customFormat="1" x14ac:dyDescent="0.25">
      <c r="A310" s="118"/>
      <c r="B310" s="17"/>
      <c r="C310" s="109"/>
      <c r="D310" s="109"/>
      <c r="E310" s="109"/>
      <c r="F310" s="109"/>
      <c r="G310" s="106">
        <f t="shared" si="8"/>
        <v>0</v>
      </c>
      <c r="H310" s="17"/>
      <c r="I310" s="17"/>
      <c r="J310" s="17"/>
      <c r="K310" s="17"/>
      <c r="L310" s="106">
        <f t="shared" si="9"/>
        <v>0</v>
      </c>
    </row>
    <row r="311" spans="1:12" customFormat="1" x14ac:dyDescent="0.25">
      <c r="A311" s="118"/>
      <c r="B311" s="17"/>
      <c r="C311" s="109"/>
      <c r="D311" s="109"/>
      <c r="E311" s="109"/>
      <c r="F311" s="109"/>
      <c r="G311" s="106">
        <f t="shared" si="8"/>
        <v>0</v>
      </c>
      <c r="H311" s="17"/>
      <c r="I311" s="17"/>
      <c r="J311" s="17"/>
      <c r="K311" s="17"/>
      <c r="L311" s="106">
        <f t="shared" si="9"/>
        <v>0</v>
      </c>
    </row>
    <row r="312" spans="1:12" customFormat="1" x14ac:dyDescent="0.25">
      <c r="A312" s="118"/>
      <c r="B312" s="17"/>
      <c r="C312" s="109"/>
      <c r="D312" s="109"/>
      <c r="E312" s="109"/>
      <c r="F312" s="109"/>
      <c r="G312" s="106">
        <f t="shared" si="8"/>
        <v>0</v>
      </c>
      <c r="H312" s="17"/>
      <c r="I312" s="17"/>
      <c r="J312" s="17"/>
      <c r="K312" s="17"/>
      <c r="L312" s="106">
        <f t="shared" si="9"/>
        <v>0</v>
      </c>
    </row>
    <row r="313" spans="1:12" customFormat="1" x14ac:dyDescent="0.25">
      <c r="A313" s="118"/>
      <c r="B313" s="17"/>
      <c r="C313" s="109"/>
      <c r="D313" s="109"/>
      <c r="E313" s="109"/>
      <c r="F313" s="109"/>
      <c r="G313" s="106">
        <f t="shared" si="8"/>
        <v>0</v>
      </c>
      <c r="H313" s="17"/>
      <c r="I313" s="17"/>
      <c r="J313" s="17"/>
      <c r="K313" s="17"/>
      <c r="L313" s="106">
        <f t="shared" si="9"/>
        <v>0</v>
      </c>
    </row>
    <row r="314" spans="1:12" customFormat="1" x14ac:dyDescent="0.25">
      <c r="A314" s="118"/>
      <c r="B314" s="17"/>
      <c r="C314" s="109"/>
      <c r="D314" s="109"/>
      <c r="E314" s="109"/>
      <c r="F314" s="109"/>
      <c r="G314" s="106">
        <f t="shared" si="8"/>
        <v>0</v>
      </c>
      <c r="H314" s="17"/>
      <c r="I314" s="17"/>
      <c r="J314" s="17"/>
      <c r="K314" s="17"/>
      <c r="L314" s="106">
        <f t="shared" si="9"/>
        <v>0</v>
      </c>
    </row>
    <row r="315" spans="1:12" customFormat="1" x14ac:dyDescent="0.25">
      <c r="A315" s="118"/>
      <c r="B315" s="17"/>
      <c r="C315" s="109"/>
      <c r="D315" s="109"/>
      <c r="E315" s="109"/>
      <c r="F315" s="109"/>
      <c r="G315" s="106">
        <f t="shared" si="8"/>
        <v>0</v>
      </c>
      <c r="H315" s="17"/>
      <c r="I315" s="17"/>
      <c r="J315" s="17"/>
      <c r="K315" s="17"/>
      <c r="L315" s="106">
        <f t="shared" si="9"/>
        <v>0</v>
      </c>
    </row>
    <row r="316" spans="1:12" customFormat="1" x14ac:dyDescent="0.25">
      <c r="A316" s="118"/>
      <c r="B316" s="17"/>
      <c r="C316" s="109"/>
      <c r="D316" s="109"/>
      <c r="E316" s="109"/>
      <c r="F316" s="109"/>
      <c r="G316" s="106">
        <f t="shared" si="8"/>
        <v>0</v>
      </c>
      <c r="H316" s="17"/>
      <c r="I316" s="17"/>
      <c r="J316" s="17"/>
      <c r="K316" s="17"/>
      <c r="L316" s="106">
        <f t="shared" si="9"/>
        <v>0</v>
      </c>
    </row>
    <row r="317" spans="1:12" customFormat="1" x14ac:dyDescent="0.25">
      <c r="A317" s="118"/>
      <c r="B317" s="17"/>
      <c r="C317" s="109"/>
      <c r="D317" s="109"/>
      <c r="E317" s="109"/>
      <c r="F317" s="109"/>
      <c r="G317" s="106">
        <f t="shared" si="8"/>
        <v>0</v>
      </c>
      <c r="H317" s="17"/>
      <c r="I317" s="17"/>
      <c r="J317" s="17"/>
      <c r="K317" s="17"/>
      <c r="L317" s="106">
        <f t="shared" si="9"/>
        <v>0</v>
      </c>
    </row>
    <row r="318" spans="1:12" customFormat="1" x14ac:dyDescent="0.25">
      <c r="A318" s="118"/>
      <c r="B318" s="17"/>
      <c r="C318" s="109"/>
      <c r="D318" s="109"/>
      <c r="E318" s="109"/>
      <c r="F318" s="109"/>
      <c r="G318" s="106">
        <f t="shared" si="8"/>
        <v>0</v>
      </c>
      <c r="H318" s="17"/>
      <c r="I318" s="17"/>
      <c r="J318" s="17"/>
      <c r="K318" s="17"/>
      <c r="L318" s="106">
        <f t="shared" si="9"/>
        <v>0</v>
      </c>
    </row>
    <row r="319" spans="1:12" customFormat="1" x14ac:dyDescent="0.25">
      <c r="A319" s="118"/>
      <c r="B319" s="17"/>
      <c r="C319" s="109"/>
      <c r="D319" s="109"/>
      <c r="E319" s="109"/>
      <c r="F319" s="109"/>
      <c r="G319" s="106">
        <f t="shared" si="8"/>
        <v>0</v>
      </c>
      <c r="H319" s="17"/>
      <c r="I319" s="17"/>
      <c r="J319" s="17"/>
      <c r="K319" s="17"/>
      <c r="L319" s="106">
        <f t="shared" si="9"/>
        <v>0</v>
      </c>
    </row>
    <row r="320" spans="1:12" customFormat="1" x14ac:dyDescent="0.25">
      <c r="A320" s="118"/>
      <c r="B320" s="17"/>
      <c r="C320" s="109"/>
      <c r="D320" s="109"/>
      <c r="E320" s="109"/>
      <c r="F320" s="109"/>
      <c r="G320" s="106">
        <f t="shared" si="8"/>
        <v>0</v>
      </c>
      <c r="H320" s="17"/>
      <c r="I320" s="17"/>
      <c r="J320" s="17"/>
      <c r="K320" s="17"/>
      <c r="L320" s="106">
        <f t="shared" si="9"/>
        <v>0</v>
      </c>
    </row>
    <row r="321" spans="1:12" customFormat="1" x14ac:dyDescent="0.25">
      <c r="A321" s="118"/>
      <c r="B321" s="17"/>
      <c r="C321" s="109"/>
      <c r="D321" s="109"/>
      <c r="E321" s="109"/>
      <c r="F321" s="109"/>
      <c r="G321" s="106">
        <f t="shared" si="8"/>
        <v>0</v>
      </c>
      <c r="H321" s="17"/>
      <c r="I321" s="17"/>
      <c r="J321" s="17"/>
      <c r="K321" s="17"/>
      <c r="L321" s="106">
        <f t="shared" si="9"/>
        <v>0</v>
      </c>
    </row>
    <row r="322" spans="1:12" customFormat="1" x14ac:dyDescent="0.25">
      <c r="A322" s="118"/>
      <c r="B322" s="17"/>
      <c r="C322" s="109"/>
      <c r="D322" s="109"/>
      <c r="E322" s="109"/>
      <c r="F322" s="109"/>
      <c r="G322" s="106">
        <f t="shared" si="8"/>
        <v>0</v>
      </c>
      <c r="H322" s="17"/>
      <c r="I322" s="17"/>
      <c r="J322" s="17"/>
      <c r="K322" s="17"/>
      <c r="L322" s="106">
        <f t="shared" si="9"/>
        <v>0</v>
      </c>
    </row>
    <row r="323" spans="1:12" customFormat="1" x14ac:dyDescent="0.25">
      <c r="A323" s="118"/>
      <c r="B323" s="17"/>
      <c r="C323" s="109"/>
      <c r="D323" s="109"/>
      <c r="E323" s="109"/>
      <c r="F323" s="109"/>
      <c r="G323" s="106">
        <f t="shared" si="8"/>
        <v>0</v>
      </c>
      <c r="H323" s="17"/>
      <c r="I323" s="17"/>
      <c r="J323" s="17"/>
      <c r="K323" s="17"/>
      <c r="L323" s="106">
        <f t="shared" si="9"/>
        <v>0</v>
      </c>
    </row>
    <row r="324" spans="1:12" customFormat="1" x14ac:dyDescent="0.25">
      <c r="A324" s="118"/>
      <c r="B324" s="17"/>
      <c r="C324" s="109"/>
      <c r="D324" s="109"/>
      <c r="E324" s="109"/>
      <c r="F324" s="109"/>
      <c r="G324" s="106">
        <f t="shared" ref="G324:G387" si="10">$B324-SUM($C324:$F324)</f>
        <v>0</v>
      </c>
      <c r="H324" s="17"/>
      <c r="I324" s="17"/>
      <c r="J324" s="17"/>
      <c r="K324" s="17"/>
      <c r="L324" s="106">
        <f t="shared" ref="L324:L387" si="11">SUM($I324:$K324)</f>
        <v>0</v>
      </c>
    </row>
    <row r="325" spans="1:12" customFormat="1" x14ac:dyDescent="0.25">
      <c r="A325" s="118"/>
      <c r="B325" s="17"/>
      <c r="C325" s="109"/>
      <c r="D325" s="109"/>
      <c r="E325" s="109"/>
      <c r="F325" s="109"/>
      <c r="G325" s="106">
        <f t="shared" si="10"/>
        <v>0</v>
      </c>
      <c r="H325" s="17"/>
      <c r="I325" s="17"/>
      <c r="J325" s="17"/>
      <c r="K325" s="17"/>
      <c r="L325" s="106">
        <f t="shared" si="11"/>
        <v>0</v>
      </c>
    </row>
    <row r="326" spans="1:12" customFormat="1" x14ac:dyDescent="0.25">
      <c r="A326" s="118"/>
      <c r="B326" s="17"/>
      <c r="C326" s="109"/>
      <c r="D326" s="109"/>
      <c r="E326" s="109"/>
      <c r="F326" s="109"/>
      <c r="G326" s="106">
        <f t="shared" si="10"/>
        <v>0</v>
      </c>
      <c r="H326" s="17"/>
      <c r="I326" s="17"/>
      <c r="J326" s="17"/>
      <c r="K326" s="17"/>
      <c r="L326" s="106">
        <f t="shared" si="11"/>
        <v>0</v>
      </c>
    </row>
    <row r="327" spans="1:12" customFormat="1" x14ac:dyDescent="0.25">
      <c r="A327" s="118"/>
      <c r="B327" s="17"/>
      <c r="C327" s="109"/>
      <c r="D327" s="109"/>
      <c r="E327" s="109"/>
      <c r="F327" s="109"/>
      <c r="G327" s="106">
        <f t="shared" si="10"/>
        <v>0</v>
      </c>
      <c r="H327" s="17"/>
      <c r="I327" s="17"/>
      <c r="J327" s="17"/>
      <c r="K327" s="17"/>
      <c r="L327" s="106">
        <f t="shared" si="11"/>
        <v>0</v>
      </c>
    </row>
    <row r="328" spans="1:12" customFormat="1" x14ac:dyDescent="0.25">
      <c r="A328" s="118"/>
      <c r="B328" s="17"/>
      <c r="C328" s="109"/>
      <c r="D328" s="109"/>
      <c r="E328" s="109"/>
      <c r="F328" s="109"/>
      <c r="G328" s="106">
        <f t="shared" si="10"/>
        <v>0</v>
      </c>
      <c r="H328" s="17"/>
      <c r="I328" s="17"/>
      <c r="J328" s="17"/>
      <c r="K328" s="17"/>
      <c r="L328" s="106">
        <f t="shared" si="11"/>
        <v>0</v>
      </c>
    </row>
    <row r="329" spans="1:12" customFormat="1" x14ac:dyDescent="0.25">
      <c r="A329" s="118"/>
      <c r="B329" s="17"/>
      <c r="C329" s="109"/>
      <c r="D329" s="109"/>
      <c r="E329" s="109"/>
      <c r="F329" s="109"/>
      <c r="G329" s="106">
        <f t="shared" si="10"/>
        <v>0</v>
      </c>
      <c r="H329" s="17"/>
      <c r="I329" s="17"/>
      <c r="J329" s="17"/>
      <c r="K329" s="17"/>
      <c r="L329" s="106">
        <f t="shared" si="11"/>
        <v>0</v>
      </c>
    </row>
    <row r="330" spans="1:12" customFormat="1" x14ac:dyDescent="0.25">
      <c r="A330" s="118"/>
      <c r="B330" s="17"/>
      <c r="C330" s="109"/>
      <c r="D330" s="109"/>
      <c r="E330" s="109"/>
      <c r="F330" s="109"/>
      <c r="G330" s="106">
        <f t="shared" si="10"/>
        <v>0</v>
      </c>
      <c r="H330" s="17"/>
      <c r="I330" s="17"/>
      <c r="J330" s="17"/>
      <c r="K330" s="17"/>
      <c r="L330" s="106">
        <f t="shared" si="11"/>
        <v>0</v>
      </c>
    </row>
    <row r="331" spans="1:12" customFormat="1" x14ac:dyDescent="0.25">
      <c r="A331" s="118"/>
      <c r="B331" s="17"/>
      <c r="C331" s="109"/>
      <c r="D331" s="109"/>
      <c r="E331" s="109"/>
      <c r="F331" s="109"/>
      <c r="G331" s="106">
        <f t="shared" si="10"/>
        <v>0</v>
      </c>
      <c r="H331" s="17"/>
      <c r="I331" s="17"/>
      <c r="J331" s="17"/>
      <c r="K331" s="17"/>
      <c r="L331" s="106">
        <f t="shared" si="11"/>
        <v>0</v>
      </c>
    </row>
    <row r="332" spans="1:12" customFormat="1" x14ac:dyDescent="0.25">
      <c r="A332" s="118"/>
      <c r="B332" s="17"/>
      <c r="C332" s="109"/>
      <c r="D332" s="109"/>
      <c r="E332" s="109"/>
      <c r="F332" s="109"/>
      <c r="G332" s="106">
        <f t="shared" si="10"/>
        <v>0</v>
      </c>
      <c r="H332" s="17"/>
      <c r="I332" s="17"/>
      <c r="J332" s="17"/>
      <c r="K332" s="17"/>
      <c r="L332" s="106">
        <f t="shared" si="11"/>
        <v>0</v>
      </c>
    </row>
    <row r="333" spans="1:12" customFormat="1" x14ac:dyDescent="0.25">
      <c r="A333" s="118"/>
      <c r="B333" s="17"/>
      <c r="C333" s="109"/>
      <c r="D333" s="109"/>
      <c r="E333" s="109"/>
      <c r="F333" s="109"/>
      <c r="G333" s="106">
        <f t="shared" si="10"/>
        <v>0</v>
      </c>
      <c r="H333" s="17"/>
      <c r="I333" s="17"/>
      <c r="J333" s="17"/>
      <c r="K333" s="17"/>
      <c r="L333" s="106">
        <f t="shared" si="11"/>
        <v>0</v>
      </c>
    </row>
    <row r="334" spans="1:12" customFormat="1" x14ac:dyDescent="0.25">
      <c r="A334" s="118"/>
      <c r="B334" s="17"/>
      <c r="C334" s="109"/>
      <c r="D334" s="109"/>
      <c r="E334" s="109"/>
      <c r="F334" s="109"/>
      <c r="G334" s="106">
        <f t="shared" si="10"/>
        <v>0</v>
      </c>
      <c r="H334" s="17"/>
      <c r="I334" s="17"/>
      <c r="J334" s="17"/>
      <c r="K334" s="17"/>
      <c r="L334" s="106">
        <f t="shared" si="11"/>
        <v>0</v>
      </c>
    </row>
    <row r="335" spans="1:12" customFormat="1" x14ac:dyDescent="0.25">
      <c r="A335" s="118"/>
      <c r="B335" s="17"/>
      <c r="C335" s="109"/>
      <c r="D335" s="109"/>
      <c r="E335" s="109"/>
      <c r="F335" s="109"/>
      <c r="G335" s="106">
        <f t="shared" si="10"/>
        <v>0</v>
      </c>
      <c r="H335" s="17"/>
      <c r="I335" s="17"/>
      <c r="J335" s="17"/>
      <c r="K335" s="17"/>
      <c r="L335" s="106">
        <f t="shared" si="11"/>
        <v>0</v>
      </c>
    </row>
    <row r="336" spans="1:12" customFormat="1" x14ac:dyDescent="0.25">
      <c r="A336" s="118"/>
      <c r="B336" s="17"/>
      <c r="C336" s="109"/>
      <c r="D336" s="109"/>
      <c r="E336" s="109"/>
      <c r="F336" s="109"/>
      <c r="G336" s="106">
        <f t="shared" si="10"/>
        <v>0</v>
      </c>
      <c r="H336" s="17"/>
      <c r="I336" s="17"/>
      <c r="J336" s="17"/>
      <c r="K336" s="17"/>
      <c r="L336" s="106">
        <f t="shared" si="11"/>
        <v>0</v>
      </c>
    </row>
    <row r="337" spans="1:12" customFormat="1" x14ac:dyDescent="0.25">
      <c r="A337" s="118"/>
      <c r="B337" s="17"/>
      <c r="C337" s="109"/>
      <c r="D337" s="109"/>
      <c r="E337" s="109"/>
      <c r="F337" s="109"/>
      <c r="G337" s="106">
        <f t="shared" si="10"/>
        <v>0</v>
      </c>
      <c r="H337" s="17"/>
      <c r="I337" s="17"/>
      <c r="J337" s="17"/>
      <c r="K337" s="17"/>
      <c r="L337" s="106">
        <f t="shared" si="11"/>
        <v>0</v>
      </c>
    </row>
    <row r="338" spans="1:12" customFormat="1" x14ac:dyDescent="0.25">
      <c r="A338" s="118"/>
      <c r="B338" s="17"/>
      <c r="C338" s="109"/>
      <c r="D338" s="109"/>
      <c r="E338" s="109"/>
      <c r="F338" s="109"/>
      <c r="G338" s="106">
        <f t="shared" si="10"/>
        <v>0</v>
      </c>
      <c r="H338" s="17"/>
      <c r="I338" s="17"/>
      <c r="J338" s="17"/>
      <c r="K338" s="17"/>
      <c r="L338" s="106">
        <f t="shared" si="11"/>
        <v>0</v>
      </c>
    </row>
    <row r="339" spans="1:12" customFormat="1" x14ac:dyDescent="0.25">
      <c r="A339" s="118"/>
      <c r="B339" s="17"/>
      <c r="C339" s="109"/>
      <c r="D339" s="109"/>
      <c r="E339" s="109"/>
      <c r="F339" s="109"/>
      <c r="G339" s="106">
        <f t="shared" si="10"/>
        <v>0</v>
      </c>
      <c r="H339" s="17"/>
      <c r="I339" s="17"/>
      <c r="J339" s="17"/>
      <c r="K339" s="17"/>
      <c r="L339" s="106">
        <f t="shared" si="11"/>
        <v>0</v>
      </c>
    </row>
    <row r="340" spans="1:12" customFormat="1" x14ac:dyDescent="0.25">
      <c r="A340" s="118"/>
      <c r="B340" s="17"/>
      <c r="C340" s="109"/>
      <c r="D340" s="109"/>
      <c r="E340" s="109"/>
      <c r="F340" s="109"/>
      <c r="G340" s="106">
        <f t="shared" si="10"/>
        <v>0</v>
      </c>
      <c r="H340" s="17"/>
      <c r="I340" s="17"/>
      <c r="J340" s="17"/>
      <c r="K340" s="17"/>
      <c r="L340" s="106">
        <f t="shared" si="11"/>
        <v>0</v>
      </c>
    </row>
    <row r="341" spans="1:12" customFormat="1" x14ac:dyDescent="0.25">
      <c r="A341" s="118"/>
      <c r="B341" s="17"/>
      <c r="C341" s="109"/>
      <c r="D341" s="109"/>
      <c r="E341" s="109"/>
      <c r="F341" s="109"/>
      <c r="G341" s="106">
        <f t="shared" si="10"/>
        <v>0</v>
      </c>
      <c r="H341" s="17"/>
      <c r="I341" s="17"/>
      <c r="J341" s="17"/>
      <c r="K341" s="17"/>
      <c r="L341" s="106">
        <f t="shared" si="11"/>
        <v>0</v>
      </c>
    </row>
    <row r="342" spans="1:12" customFormat="1" x14ac:dyDescent="0.25">
      <c r="A342" s="118"/>
      <c r="B342" s="17"/>
      <c r="C342" s="109"/>
      <c r="D342" s="109"/>
      <c r="E342" s="109"/>
      <c r="F342" s="109"/>
      <c r="G342" s="106">
        <f t="shared" si="10"/>
        <v>0</v>
      </c>
      <c r="H342" s="17"/>
      <c r="I342" s="17"/>
      <c r="J342" s="17"/>
      <c r="K342" s="17"/>
      <c r="L342" s="106">
        <f t="shared" si="11"/>
        <v>0</v>
      </c>
    </row>
    <row r="343" spans="1:12" customFormat="1" x14ac:dyDescent="0.25">
      <c r="A343" s="118"/>
      <c r="B343" s="17"/>
      <c r="C343" s="109"/>
      <c r="D343" s="109"/>
      <c r="E343" s="109"/>
      <c r="F343" s="109"/>
      <c r="G343" s="106">
        <f t="shared" si="10"/>
        <v>0</v>
      </c>
      <c r="H343" s="17"/>
      <c r="I343" s="17"/>
      <c r="J343" s="17"/>
      <c r="K343" s="17"/>
      <c r="L343" s="106">
        <f t="shared" si="11"/>
        <v>0</v>
      </c>
    </row>
    <row r="344" spans="1:12" customFormat="1" x14ac:dyDescent="0.25">
      <c r="A344" s="118"/>
      <c r="B344" s="17"/>
      <c r="C344" s="109"/>
      <c r="D344" s="109"/>
      <c r="E344" s="109"/>
      <c r="F344" s="109"/>
      <c r="G344" s="106">
        <f t="shared" si="10"/>
        <v>0</v>
      </c>
      <c r="H344" s="17"/>
      <c r="I344" s="17"/>
      <c r="J344" s="17"/>
      <c r="K344" s="17"/>
      <c r="L344" s="106">
        <f t="shared" si="11"/>
        <v>0</v>
      </c>
    </row>
    <row r="345" spans="1:12" customFormat="1" x14ac:dyDescent="0.25">
      <c r="A345" s="118"/>
      <c r="B345" s="17"/>
      <c r="C345" s="109"/>
      <c r="D345" s="109"/>
      <c r="E345" s="109"/>
      <c r="F345" s="109"/>
      <c r="G345" s="106">
        <f t="shared" si="10"/>
        <v>0</v>
      </c>
      <c r="H345" s="17"/>
      <c r="I345" s="17"/>
      <c r="J345" s="17"/>
      <c r="K345" s="17"/>
      <c r="L345" s="106">
        <f t="shared" si="11"/>
        <v>0</v>
      </c>
    </row>
    <row r="346" spans="1:12" customFormat="1" x14ac:dyDescent="0.25">
      <c r="A346" s="118"/>
      <c r="B346" s="17"/>
      <c r="C346" s="109"/>
      <c r="D346" s="109"/>
      <c r="E346" s="109"/>
      <c r="F346" s="109"/>
      <c r="G346" s="106">
        <f t="shared" si="10"/>
        <v>0</v>
      </c>
      <c r="H346" s="17"/>
      <c r="I346" s="17"/>
      <c r="J346" s="17"/>
      <c r="K346" s="17"/>
      <c r="L346" s="106">
        <f t="shared" si="11"/>
        <v>0</v>
      </c>
    </row>
    <row r="347" spans="1:12" customFormat="1" x14ac:dyDescent="0.25">
      <c r="A347" s="118"/>
      <c r="B347" s="17"/>
      <c r="C347" s="109"/>
      <c r="D347" s="109"/>
      <c r="E347" s="109"/>
      <c r="F347" s="109"/>
      <c r="G347" s="106">
        <f t="shared" si="10"/>
        <v>0</v>
      </c>
      <c r="H347" s="17"/>
      <c r="I347" s="17"/>
      <c r="J347" s="17"/>
      <c r="K347" s="17"/>
      <c r="L347" s="106">
        <f t="shared" si="11"/>
        <v>0</v>
      </c>
    </row>
    <row r="348" spans="1:12" customFormat="1" x14ac:dyDescent="0.25">
      <c r="A348" s="118"/>
      <c r="B348" s="17"/>
      <c r="C348" s="109"/>
      <c r="D348" s="109"/>
      <c r="E348" s="109"/>
      <c r="F348" s="109"/>
      <c r="G348" s="106">
        <f t="shared" si="10"/>
        <v>0</v>
      </c>
      <c r="H348" s="17"/>
      <c r="I348" s="17"/>
      <c r="J348" s="17"/>
      <c r="K348" s="17"/>
      <c r="L348" s="106">
        <f t="shared" si="11"/>
        <v>0</v>
      </c>
    </row>
    <row r="349" spans="1:12" customFormat="1" x14ac:dyDescent="0.25">
      <c r="A349" s="118"/>
      <c r="B349" s="17"/>
      <c r="C349" s="109"/>
      <c r="D349" s="109"/>
      <c r="E349" s="109"/>
      <c r="F349" s="109"/>
      <c r="G349" s="106">
        <f t="shared" si="10"/>
        <v>0</v>
      </c>
      <c r="H349" s="17"/>
      <c r="I349" s="17"/>
      <c r="J349" s="17"/>
      <c r="K349" s="17"/>
      <c r="L349" s="106">
        <f t="shared" si="11"/>
        <v>0</v>
      </c>
    </row>
    <row r="350" spans="1:12" customFormat="1" x14ac:dyDescent="0.25">
      <c r="A350" s="118"/>
      <c r="B350" s="17"/>
      <c r="C350" s="109"/>
      <c r="D350" s="109"/>
      <c r="E350" s="109"/>
      <c r="F350" s="109"/>
      <c r="G350" s="106">
        <f t="shared" si="10"/>
        <v>0</v>
      </c>
      <c r="H350" s="17"/>
      <c r="I350" s="17"/>
      <c r="J350" s="17"/>
      <c r="K350" s="17"/>
      <c r="L350" s="106">
        <f t="shared" si="11"/>
        <v>0</v>
      </c>
    </row>
    <row r="351" spans="1:12" customFormat="1" x14ac:dyDescent="0.25">
      <c r="A351" s="118"/>
      <c r="B351" s="17"/>
      <c r="C351" s="109"/>
      <c r="D351" s="109"/>
      <c r="E351" s="109"/>
      <c r="F351" s="109"/>
      <c r="G351" s="106">
        <f t="shared" si="10"/>
        <v>0</v>
      </c>
      <c r="H351" s="17"/>
      <c r="I351" s="17"/>
      <c r="J351" s="17"/>
      <c r="K351" s="17"/>
      <c r="L351" s="106">
        <f t="shared" si="11"/>
        <v>0</v>
      </c>
    </row>
    <row r="352" spans="1:12" customFormat="1" x14ac:dyDescent="0.25">
      <c r="A352" s="118"/>
      <c r="B352" s="17"/>
      <c r="C352" s="109"/>
      <c r="D352" s="109"/>
      <c r="E352" s="109"/>
      <c r="F352" s="109"/>
      <c r="G352" s="106">
        <f t="shared" si="10"/>
        <v>0</v>
      </c>
      <c r="H352" s="17"/>
      <c r="I352" s="17"/>
      <c r="J352" s="17"/>
      <c r="K352" s="17"/>
      <c r="L352" s="106">
        <f t="shared" si="11"/>
        <v>0</v>
      </c>
    </row>
    <row r="353" spans="1:12" customFormat="1" x14ac:dyDescent="0.25">
      <c r="A353" s="118"/>
      <c r="B353" s="17"/>
      <c r="C353" s="109"/>
      <c r="D353" s="109"/>
      <c r="E353" s="109"/>
      <c r="F353" s="109"/>
      <c r="G353" s="106">
        <f t="shared" si="10"/>
        <v>0</v>
      </c>
      <c r="H353" s="17"/>
      <c r="I353" s="17"/>
      <c r="J353" s="17"/>
      <c r="K353" s="17"/>
      <c r="L353" s="106">
        <f t="shared" si="11"/>
        <v>0</v>
      </c>
    </row>
    <row r="354" spans="1:12" customFormat="1" x14ac:dyDescent="0.25">
      <c r="A354" s="118"/>
      <c r="B354" s="17"/>
      <c r="C354" s="109"/>
      <c r="D354" s="109"/>
      <c r="E354" s="109"/>
      <c r="F354" s="109"/>
      <c r="G354" s="106">
        <f t="shared" si="10"/>
        <v>0</v>
      </c>
      <c r="H354" s="17"/>
      <c r="I354" s="17"/>
      <c r="J354" s="17"/>
      <c r="K354" s="17"/>
      <c r="L354" s="106">
        <f t="shared" si="11"/>
        <v>0</v>
      </c>
    </row>
    <row r="355" spans="1:12" customFormat="1" x14ac:dyDescent="0.25">
      <c r="A355" s="118"/>
      <c r="B355" s="17"/>
      <c r="C355" s="109"/>
      <c r="D355" s="109"/>
      <c r="E355" s="109"/>
      <c r="F355" s="109"/>
      <c r="G355" s="106">
        <f t="shared" si="10"/>
        <v>0</v>
      </c>
      <c r="H355" s="17"/>
      <c r="I355" s="17"/>
      <c r="J355" s="17"/>
      <c r="K355" s="17"/>
      <c r="L355" s="106">
        <f t="shared" si="11"/>
        <v>0</v>
      </c>
    </row>
    <row r="356" spans="1:12" customFormat="1" x14ac:dyDescent="0.25">
      <c r="A356" s="118"/>
      <c r="B356" s="17"/>
      <c r="C356" s="109"/>
      <c r="D356" s="109"/>
      <c r="E356" s="109"/>
      <c r="F356" s="109"/>
      <c r="G356" s="106">
        <f t="shared" si="10"/>
        <v>0</v>
      </c>
      <c r="H356" s="17"/>
      <c r="I356" s="17"/>
      <c r="J356" s="17"/>
      <c r="K356" s="17"/>
      <c r="L356" s="106">
        <f t="shared" si="11"/>
        <v>0</v>
      </c>
    </row>
    <row r="357" spans="1:12" customFormat="1" x14ac:dyDescent="0.25">
      <c r="A357" s="118"/>
      <c r="B357" s="17"/>
      <c r="C357" s="109"/>
      <c r="D357" s="109"/>
      <c r="E357" s="109"/>
      <c r="F357" s="109"/>
      <c r="G357" s="106">
        <f t="shared" si="10"/>
        <v>0</v>
      </c>
      <c r="H357" s="17"/>
      <c r="I357" s="17"/>
      <c r="J357" s="17"/>
      <c r="K357" s="17"/>
      <c r="L357" s="106">
        <f t="shared" si="11"/>
        <v>0</v>
      </c>
    </row>
    <row r="358" spans="1:12" customFormat="1" x14ac:dyDescent="0.25">
      <c r="A358" s="118"/>
      <c r="B358" s="17"/>
      <c r="C358" s="109"/>
      <c r="D358" s="109"/>
      <c r="E358" s="109"/>
      <c r="F358" s="109"/>
      <c r="G358" s="106">
        <f t="shared" si="10"/>
        <v>0</v>
      </c>
      <c r="H358" s="17"/>
      <c r="I358" s="17"/>
      <c r="J358" s="17"/>
      <c r="K358" s="17"/>
      <c r="L358" s="106">
        <f t="shared" si="11"/>
        <v>0</v>
      </c>
    </row>
    <row r="359" spans="1:12" customFormat="1" x14ac:dyDescent="0.25">
      <c r="A359" s="118"/>
      <c r="B359" s="17"/>
      <c r="C359" s="109"/>
      <c r="D359" s="109"/>
      <c r="E359" s="109"/>
      <c r="F359" s="109"/>
      <c r="G359" s="106">
        <f t="shared" si="10"/>
        <v>0</v>
      </c>
      <c r="H359" s="17"/>
      <c r="I359" s="17"/>
      <c r="J359" s="17"/>
      <c r="K359" s="17"/>
      <c r="L359" s="106">
        <f t="shared" si="11"/>
        <v>0</v>
      </c>
    </row>
    <row r="360" spans="1:12" customFormat="1" x14ac:dyDescent="0.25">
      <c r="A360" s="118"/>
      <c r="B360" s="17"/>
      <c r="C360" s="109"/>
      <c r="D360" s="109"/>
      <c r="E360" s="109"/>
      <c r="F360" s="109"/>
      <c r="G360" s="106">
        <f t="shared" si="10"/>
        <v>0</v>
      </c>
      <c r="H360" s="17"/>
      <c r="I360" s="17"/>
      <c r="J360" s="17"/>
      <c r="K360" s="17"/>
      <c r="L360" s="106">
        <f t="shared" si="11"/>
        <v>0</v>
      </c>
    </row>
    <row r="361" spans="1:12" customFormat="1" x14ac:dyDescent="0.25">
      <c r="A361" s="118"/>
      <c r="B361" s="17"/>
      <c r="C361" s="109"/>
      <c r="D361" s="109"/>
      <c r="E361" s="109"/>
      <c r="F361" s="109"/>
      <c r="G361" s="106">
        <f t="shared" si="10"/>
        <v>0</v>
      </c>
      <c r="H361" s="17"/>
      <c r="I361" s="17"/>
      <c r="J361" s="17"/>
      <c r="K361" s="17"/>
      <c r="L361" s="106">
        <f t="shared" si="11"/>
        <v>0</v>
      </c>
    </row>
    <row r="362" spans="1:12" customFormat="1" x14ac:dyDescent="0.25">
      <c r="A362" s="118"/>
      <c r="B362" s="17"/>
      <c r="C362" s="109"/>
      <c r="D362" s="109"/>
      <c r="E362" s="109"/>
      <c r="F362" s="109"/>
      <c r="G362" s="106">
        <f t="shared" si="10"/>
        <v>0</v>
      </c>
      <c r="H362" s="17"/>
      <c r="I362" s="17"/>
      <c r="J362" s="17"/>
      <c r="K362" s="17"/>
      <c r="L362" s="106">
        <f t="shared" si="11"/>
        <v>0</v>
      </c>
    </row>
    <row r="363" spans="1:12" customFormat="1" x14ac:dyDescent="0.25">
      <c r="A363" s="118"/>
      <c r="B363" s="17"/>
      <c r="C363" s="109"/>
      <c r="D363" s="109"/>
      <c r="E363" s="109"/>
      <c r="F363" s="109"/>
      <c r="G363" s="106">
        <f t="shared" si="10"/>
        <v>0</v>
      </c>
      <c r="H363" s="17"/>
      <c r="I363" s="17"/>
      <c r="J363" s="17"/>
      <c r="K363" s="17"/>
      <c r="L363" s="106">
        <f t="shared" si="11"/>
        <v>0</v>
      </c>
    </row>
    <row r="364" spans="1:12" customFormat="1" x14ac:dyDescent="0.25">
      <c r="A364" s="118"/>
      <c r="B364" s="17"/>
      <c r="C364" s="109"/>
      <c r="D364" s="109"/>
      <c r="E364" s="109"/>
      <c r="F364" s="109"/>
      <c r="G364" s="106">
        <f t="shared" si="10"/>
        <v>0</v>
      </c>
      <c r="H364" s="17"/>
      <c r="I364" s="17"/>
      <c r="J364" s="17"/>
      <c r="K364" s="17"/>
      <c r="L364" s="106">
        <f t="shared" si="11"/>
        <v>0</v>
      </c>
    </row>
    <row r="365" spans="1:12" customFormat="1" x14ac:dyDescent="0.25">
      <c r="A365" s="118"/>
      <c r="B365" s="17"/>
      <c r="C365" s="109"/>
      <c r="D365" s="109"/>
      <c r="E365" s="109"/>
      <c r="F365" s="109"/>
      <c r="G365" s="106">
        <f t="shared" si="10"/>
        <v>0</v>
      </c>
      <c r="H365" s="17"/>
      <c r="I365" s="17"/>
      <c r="J365" s="17"/>
      <c r="K365" s="17"/>
      <c r="L365" s="106">
        <f t="shared" si="11"/>
        <v>0</v>
      </c>
    </row>
    <row r="366" spans="1:12" customFormat="1" x14ac:dyDescent="0.25">
      <c r="A366" s="118"/>
      <c r="B366" s="17"/>
      <c r="C366" s="109"/>
      <c r="D366" s="109"/>
      <c r="E366" s="109"/>
      <c r="F366" s="109"/>
      <c r="G366" s="106">
        <f t="shared" si="10"/>
        <v>0</v>
      </c>
      <c r="H366" s="17"/>
      <c r="I366" s="17"/>
      <c r="J366" s="17"/>
      <c r="K366" s="17"/>
      <c r="L366" s="106">
        <f t="shared" si="11"/>
        <v>0</v>
      </c>
    </row>
    <row r="367" spans="1:12" customFormat="1" x14ac:dyDescent="0.25">
      <c r="A367" s="118"/>
      <c r="B367" s="17"/>
      <c r="C367" s="109"/>
      <c r="D367" s="109"/>
      <c r="E367" s="109"/>
      <c r="F367" s="109"/>
      <c r="G367" s="106">
        <f t="shared" si="10"/>
        <v>0</v>
      </c>
      <c r="H367" s="17"/>
      <c r="I367" s="17"/>
      <c r="J367" s="17"/>
      <c r="K367" s="17"/>
      <c r="L367" s="106">
        <f t="shared" si="11"/>
        <v>0</v>
      </c>
    </row>
    <row r="368" spans="1:12" customFormat="1" x14ac:dyDescent="0.25">
      <c r="A368" s="118"/>
      <c r="B368" s="17"/>
      <c r="C368" s="109"/>
      <c r="D368" s="109"/>
      <c r="E368" s="109"/>
      <c r="F368" s="109"/>
      <c r="G368" s="106">
        <f t="shared" si="10"/>
        <v>0</v>
      </c>
      <c r="H368" s="17"/>
      <c r="I368" s="17"/>
      <c r="J368" s="17"/>
      <c r="K368" s="17"/>
      <c r="L368" s="106">
        <f t="shared" si="11"/>
        <v>0</v>
      </c>
    </row>
    <row r="369" spans="1:12" customFormat="1" x14ac:dyDescent="0.25">
      <c r="A369" s="118"/>
      <c r="B369" s="17"/>
      <c r="C369" s="109"/>
      <c r="D369" s="109"/>
      <c r="E369" s="109"/>
      <c r="F369" s="109"/>
      <c r="G369" s="106">
        <f t="shared" si="10"/>
        <v>0</v>
      </c>
      <c r="H369" s="17"/>
      <c r="I369" s="17"/>
      <c r="J369" s="17"/>
      <c r="K369" s="17"/>
      <c r="L369" s="106">
        <f t="shared" si="11"/>
        <v>0</v>
      </c>
    </row>
    <row r="370" spans="1:12" customFormat="1" x14ac:dyDescent="0.25">
      <c r="A370" s="118"/>
      <c r="B370" s="17"/>
      <c r="C370" s="109"/>
      <c r="D370" s="109"/>
      <c r="E370" s="109"/>
      <c r="F370" s="109"/>
      <c r="G370" s="106">
        <f t="shared" si="10"/>
        <v>0</v>
      </c>
      <c r="H370" s="17"/>
      <c r="I370" s="17"/>
      <c r="J370" s="17"/>
      <c r="K370" s="17"/>
      <c r="L370" s="106">
        <f t="shared" si="11"/>
        <v>0</v>
      </c>
    </row>
    <row r="371" spans="1:12" customFormat="1" x14ac:dyDescent="0.25">
      <c r="A371" s="118"/>
      <c r="B371" s="17"/>
      <c r="C371" s="109"/>
      <c r="D371" s="109"/>
      <c r="E371" s="109"/>
      <c r="F371" s="109"/>
      <c r="G371" s="106">
        <f t="shared" si="10"/>
        <v>0</v>
      </c>
      <c r="H371" s="17"/>
      <c r="I371" s="17"/>
      <c r="J371" s="17"/>
      <c r="K371" s="17"/>
      <c r="L371" s="106">
        <f t="shared" si="11"/>
        <v>0</v>
      </c>
    </row>
    <row r="372" spans="1:12" customFormat="1" x14ac:dyDescent="0.25">
      <c r="A372" s="118"/>
      <c r="B372" s="17"/>
      <c r="C372" s="109"/>
      <c r="D372" s="109"/>
      <c r="E372" s="109"/>
      <c r="F372" s="109"/>
      <c r="G372" s="106">
        <f t="shared" si="10"/>
        <v>0</v>
      </c>
      <c r="H372" s="17"/>
      <c r="I372" s="17"/>
      <c r="J372" s="17"/>
      <c r="K372" s="17"/>
      <c r="L372" s="106">
        <f t="shared" si="11"/>
        <v>0</v>
      </c>
    </row>
    <row r="373" spans="1:12" customFormat="1" x14ac:dyDescent="0.25">
      <c r="A373" s="118"/>
      <c r="B373" s="17"/>
      <c r="C373" s="109"/>
      <c r="D373" s="109"/>
      <c r="E373" s="109"/>
      <c r="F373" s="109"/>
      <c r="G373" s="106">
        <f t="shared" si="10"/>
        <v>0</v>
      </c>
      <c r="H373" s="17"/>
      <c r="I373" s="17"/>
      <c r="J373" s="17"/>
      <c r="K373" s="17"/>
      <c r="L373" s="106">
        <f t="shared" si="11"/>
        <v>0</v>
      </c>
    </row>
    <row r="374" spans="1:12" customFormat="1" x14ac:dyDescent="0.25">
      <c r="A374" s="118"/>
      <c r="B374" s="17"/>
      <c r="C374" s="109"/>
      <c r="D374" s="109"/>
      <c r="E374" s="109"/>
      <c r="F374" s="109"/>
      <c r="G374" s="106">
        <f t="shared" si="10"/>
        <v>0</v>
      </c>
      <c r="H374" s="17"/>
      <c r="I374" s="17"/>
      <c r="J374" s="17"/>
      <c r="K374" s="17"/>
      <c r="L374" s="106">
        <f t="shared" si="11"/>
        <v>0</v>
      </c>
    </row>
    <row r="375" spans="1:12" customFormat="1" x14ac:dyDescent="0.25">
      <c r="A375" s="118"/>
      <c r="B375" s="17"/>
      <c r="C375" s="109"/>
      <c r="D375" s="109"/>
      <c r="E375" s="109"/>
      <c r="F375" s="109"/>
      <c r="G375" s="106">
        <f t="shared" si="10"/>
        <v>0</v>
      </c>
      <c r="H375" s="17"/>
      <c r="I375" s="17"/>
      <c r="J375" s="17"/>
      <c r="K375" s="17"/>
      <c r="L375" s="106">
        <f t="shared" si="11"/>
        <v>0</v>
      </c>
    </row>
    <row r="376" spans="1:12" customFormat="1" x14ac:dyDescent="0.25">
      <c r="A376" s="118"/>
      <c r="B376" s="17"/>
      <c r="C376" s="109"/>
      <c r="D376" s="109"/>
      <c r="E376" s="109"/>
      <c r="F376" s="109"/>
      <c r="G376" s="106">
        <f t="shared" si="10"/>
        <v>0</v>
      </c>
      <c r="H376" s="17"/>
      <c r="I376" s="17"/>
      <c r="J376" s="17"/>
      <c r="K376" s="17"/>
      <c r="L376" s="106">
        <f t="shared" si="11"/>
        <v>0</v>
      </c>
    </row>
    <row r="377" spans="1:12" customFormat="1" x14ac:dyDescent="0.25">
      <c r="A377" s="118"/>
      <c r="B377" s="17"/>
      <c r="C377" s="109"/>
      <c r="D377" s="109"/>
      <c r="E377" s="109"/>
      <c r="F377" s="109"/>
      <c r="G377" s="106">
        <f t="shared" si="10"/>
        <v>0</v>
      </c>
      <c r="H377" s="17"/>
      <c r="I377" s="17"/>
      <c r="J377" s="17"/>
      <c r="K377" s="17"/>
      <c r="L377" s="106">
        <f t="shared" si="11"/>
        <v>0</v>
      </c>
    </row>
    <row r="378" spans="1:12" customFormat="1" x14ac:dyDescent="0.25">
      <c r="A378" s="118"/>
      <c r="B378" s="17"/>
      <c r="C378" s="109"/>
      <c r="D378" s="109"/>
      <c r="E378" s="109"/>
      <c r="F378" s="109"/>
      <c r="G378" s="106">
        <f t="shared" si="10"/>
        <v>0</v>
      </c>
      <c r="H378" s="17"/>
      <c r="I378" s="17"/>
      <c r="J378" s="17"/>
      <c r="K378" s="17"/>
      <c r="L378" s="106">
        <f t="shared" si="11"/>
        <v>0</v>
      </c>
    </row>
    <row r="379" spans="1:12" customFormat="1" x14ac:dyDescent="0.25">
      <c r="A379" s="118"/>
      <c r="B379" s="17"/>
      <c r="C379" s="109"/>
      <c r="D379" s="109"/>
      <c r="E379" s="109"/>
      <c r="F379" s="109"/>
      <c r="G379" s="106">
        <f t="shared" si="10"/>
        <v>0</v>
      </c>
      <c r="H379" s="17"/>
      <c r="I379" s="17"/>
      <c r="J379" s="17"/>
      <c r="K379" s="17"/>
      <c r="L379" s="106">
        <f t="shared" si="11"/>
        <v>0</v>
      </c>
    </row>
    <row r="380" spans="1:12" customFormat="1" x14ac:dyDescent="0.25">
      <c r="A380" s="118"/>
      <c r="B380" s="17"/>
      <c r="C380" s="109"/>
      <c r="D380" s="109"/>
      <c r="E380" s="109"/>
      <c r="F380" s="109"/>
      <c r="G380" s="106">
        <f t="shared" si="10"/>
        <v>0</v>
      </c>
      <c r="H380" s="17"/>
      <c r="I380" s="17"/>
      <c r="J380" s="17"/>
      <c r="K380" s="17"/>
      <c r="L380" s="106">
        <f t="shared" si="11"/>
        <v>0</v>
      </c>
    </row>
    <row r="381" spans="1:12" customFormat="1" x14ac:dyDescent="0.25">
      <c r="A381" s="118"/>
      <c r="B381" s="17"/>
      <c r="C381" s="109"/>
      <c r="D381" s="109"/>
      <c r="E381" s="109"/>
      <c r="F381" s="109"/>
      <c r="G381" s="106">
        <f t="shared" si="10"/>
        <v>0</v>
      </c>
      <c r="H381" s="17"/>
      <c r="I381" s="17"/>
      <c r="J381" s="17"/>
      <c r="K381" s="17"/>
      <c r="L381" s="106">
        <f t="shared" si="11"/>
        <v>0</v>
      </c>
    </row>
    <row r="382" spans="1:12" customFormat="1" x14ac:dyDescent="0.25">
      <c r="A382" s="118"/>
      <c r="B382" s="17"/>
      <c r="C382" s="109"/>
      <c r="D382" s="109"/>
      <c r="E382" s="109"/>
      <c r="F382" s="109"/>
      <c r="G382" s="106">
        <f t="shared" si="10"/>
        <v>0</v>
      </c>
      <c r="H382" s="17"/>
      <c r="I382" s="17"/>
      <c r="J382" s="17"/>
      <c r="K382" s="17"/>
      <c r="L382" s="106">
        <f t="shared" si="11"/>
        <v>0</v>
      </c>
    </row>
    <row r="383" spans="1:12" customFormat="1" x14ac:dyDescent="0.25">
      <c r="A383" s="118"/>
      <c r="B383" s="17"/>
      <c r="C383" s="109"/>
      <c r="D383" s="109"/>
      <c r="E383" s="109"/>
      <c r="F383" s="109"/>
      <c r="G383" s="106">
        <f t="shared" si="10"/>
        <v>0</v>
      </c>
      <c r="H383" s="17"/>
      <c r="I383" s="17"/>
      <c r="J383" s="17"/>
      <c r="K383" s="17"/>
      <c r="L383" s="106">
        <f t="shared" si="11"/>
        <v>0</v>
      </c>
    </row>
    <row r="384" spans="1:12" customFormat="1" x14ac:dyDescent="0.25">
      <c r="A384" s="118"/>
      <c r="B384" s="17"/>
      <c r="C384" s="109"/>
      <c r="D384" s="109"/>
      <c r="E384" s="109"/>
      <c r="F384" s="109"/>
      <c r="G384" s="106">
        <f t="shared" si="10"/>
        <v>0</v>
      </c>
      <c r="H384" s="17"/>
      <c r="I384" s="17"/>
      <c r="J384" s="17"/>
      <c r="K384" s="17"/>
      <c r="L384" s="106">
        <f t="shared" si="11"/>
        <v>0</v>
      </c>
    </row>
    <row r="385" spans="1:12" customFormat="1" x14ac:dyDescent="0.25">
      <c r="A385" s="118"/>
      <c r="B385" s="17"/>
      <c r="C385" s="109"/>
      <c r="D385" s="109"/>
      <c r="E385" s="109"/>
      <c r="F385" s="109"/>
      <c r="G385" s="106">
        <f t="shared" si="10"/>
        <v>0</v>
      </c>
      <c r="H385" s="17"/>
      <c r="I385" s="17"/>
      <c r="J385" s="17"/>
      <c r="K385" s="17"/>
      <c r="L385" s="106">
        <f t="shared" si="11"/>
        <v>0</v>
      </c>
    </row>
    <row r="386" spans="1:12" customFormat="1" x14ac:dyDescent="0.25">
      <c r="A386" s="118"/>
      <c r="B386" s="17"/>
      <c r="C386" s="109"/>
      <c r="D386" s="109"/>
      <c r="E386" s="109"/>
      <c r="F386" s="109"/>
      <c r="G386" s="106">
        <f t="shared" si="10"/>
        <v>0</v>
      </c>
      <c r="H386" s="17"/>
      <c r="I386" s="17"/>
      <c r="J386" s="17"/>
      <c r="K386" s="17"/>
      <c r="L386" s="106">
        <f t="shared" si="11"/>
        <v>0</v>
      </c>
    </row>
    <row r="387" spans="1:12" customFormat="1" x14ac:dyDescent="0.25">
      <c r="A387" s="118"/>
      <c r="B387" s="17"/>
      <c r="C387" s="109"/>
      <c r="D387" s="109"/>
      <c r="E387" s="109"/>
      <c r="F387" s="109"/>
      <c r="G387" s="106">
        <f t="shared" si="10"/>
        <v>0</v>
      </c>
      <c r="H387" s="17"/>
      <c r="I387" s="17"/>
      <c r="J387" s="17"/>
      <c r="K387" s="17"/>
      <c r="L387" s="106">
        <f t="shared" si="11"/>
        <v>0</v>
      </c>
    </row>
    <row r="388" spans="1:12" customFormat="1" x14ac:dyDescent="0.25">
      <c r="A388" s="118"/>
      <c r="B388" s="17"/>
      <c r="C388" s="109"/>
      <c r="D388" s="109"/>
      <c r="E388" s="109"/>
      <c r="F388" s="109"/>
      <c r="G388" s="106">
        <f t="shared" ref="G388:G451" si="12">$B388-SUM($C388:$F388)</f>
        <v>0</v>
      </c>
      <c r="H388" s="17"/>
      <c r="I388" s="17"/>
      <c r="J388" s="17"/>
      <c r="K388" s="17"/>
      <c r="L388" s="106">
        <f t="shared" ref="L388:L451" si="13">SUM($I388:$K388)</f>
        <v>0</v>
      </c>
    </row>
    <row r="389" spans="1:12" customFormat="1" x14ac:dyDescent="0.25">
      <c r="A389" s="118"/>
      <c r="B389" s="17"/>
      <c r="C389" s="109"/>
      <c r="D389" s="109"/>
      <c r="E389" s="109"/>
      <c r="F389" s="109"/>
      <c r="G389" s="106">
        <f t="shared" si="12"/>
        <v>0</v>
      </c>
      <c r="H389" s="17"/>
      <c r="I389" s="17"/>
      <c r="J389" s="17"/>
      <c r="K389" s="17"/>
      <c r="L389" s="106">
        <f t="shared" si="13"/>
        <v>0</v>
      </c>
    </row>
    <row r="390" spans="1:12" customFormat="1" x14ac:dyDescent="0.25">
      <c r="A390" s="118"/>
      <c r="B390" s="17"/>
      <c r="C390" s="109"/>
      <c r="D390" s="109"/>
      <c r="E390" s="109"/>
      <c r="F390" s="109"/>
      <c r="G390" s="106">
        <f t="shared" si="12"/>
        <v>0</v>
      </c>
      <c r="H390" s="17"/>
      <c r="I390" s="17"/>
      <c r="J390" s="17"/>
      <c r="K390" s="17"/>
      <c r="L390" s="106">
        <f t="shared" si="13"/>
        <v>0</v>
      </c>
    </row>
    <row r="391" spans="1:12" customFormat="1" x14ac:dyDescent="0.25">
      <c r="A391" s="118"/>
      <c r="B391" s="17"/>
      <c r="C391" s="109"/>
      <c r="D391" s="109"/>
      <c r="E391" s="109"/>
      <c r="F391" s="109"/>
      <c r="G391" s="106">
        <f t="shared" si="12"/>
        <v>0</v>
      </c>
      <c r="H391" s="17"/>
      <c r="I391" s="17"/>
      <c r="J391" s="17"/>
      <c r="K391" s="17"/>
      <c r="L391" s="106">
        <f t="shared" si="13"/>
        <v>0</v>
      </c>
    </row>
    <row r="392" spans="1:12" customFormat="1" x14ac:dyDescent="0.25">
      <c r="A392" s="118"/>
      <c r="B392" s="17"/>
      <c r="C392" s="109"/>
      <c r="D392" s="109"/>
      <c r="E392" s="109"/>
      <c r="F392" s="109"/>
      <c r="G392" s="106">
        <f t="shared" si="12"/>
        <v>0</v>
      </c>
      <c r="H392" s="17"/>
      <c r="I392" s="17"/>
      <c r="J392" s="17"/>
      <c r="K392" s="17"/>
      <c r="L392" s="106">
        <f t="shared" si="13"/>
        <v>0</v>
      </c>
    </row>
    <row r="393" spans="1:12" customFormat="1" x14ac:dyDescent="0.25">
      <c r="A393" s="118"/>
      <c r="B393" s="17"/>
      <c r="C393" s="109"/>
      <c r="D393" s="109"/>
      <c r="E393" s="109"/>
      <c r="F393" s="109"/>
      <c r="G393" s="106">
        <f t="shared" si="12"/>
        <v>0</v>
      </c>
      <c r="H393" s="17"/>
      <c r="I393" s="17"/>
      <c r="J393" s="17"/>
      <c r="K393" s="17"/>
      <c r="L393" s="106">
        <f t="shared" si="13"/>
        <v>0</v>
      </c>
    </row>
    <row r="394" spans="1:12" customFormat="1" x14ac:dyDescent="0.25">
      <c r="A394" s="118"/>
      <c r="B394" s="17"/>
      <c r="C394" s="109"/>
      <c r="D394" s="109"/>
      <c r="E394" s="109"/>
      <c r="F394" s="109"/>
      <c r="G394" s="106">
        <f t="shared" si="12"/>
        <v>0</v>
      </c>
      <c r="H394" s="17"/>
      <c r="I394" s="17"/>
      <c r="J394" s="17"/>
      <c r="K394" s="17"/>
      <c r="L394" s="106">
        <f t="shared" si="13"/>
        <v>0</v>
      </c>
    </row>
    <row r="395" spans="1:12" customFormat="1" x14ac:dyDescent="0.25">
      <c r="A395" s="118"/>
      <c r="B395" s="17"/>
      <c r="C395" s="109"/>
      <c r="D395" s="109"/>
      <c r="E395" s="109"/>
      <c r="F395" s="109"/>
      <c r="G395" s="106">
        <f t="shared" si="12"/>
        <v>0</v>
      </c>
      <c r="H395" s="17"/>
      <c r="I395" s="17"/>
      <c r="J395" s="17"/>
      <c r="K395" s="17"/>
      <c r="L395" s="106">
        <f t="shared" si="13"/>
        <v>0</v>
      </c>
    </row>
    <row r="396" spans="1:12" customFormat="1" x14ac:dyDescent="0.25">
      <c r="A396" s="118"/>
      <c r="B396" s="17"/>
      <c r="C396" s="109"/>
      <c r="D396" s="109"/>
      <c r="E396" s="109"/>
      <c r="F396" s="109"/>
      <c r="G396" s="106">
        <f t="shared" si="12"/>
        <v>0</v>
      </c>
      <c r="H396" s="17"/>
      <c r="I396" s="17"/>
      <c r="J396" s="17"/>
      <c r="K396" s="17"/>
      <c r="L396" s="106">
        <f t="shared" si="13"/>
        <v>0</v>
      </c>
    </row>
    <row r="397" spans="1:12" customFormat="1" x14ac:dyDescent="0.25">
      <c r="A397" s="118"/>
      <c r="B397" s="17"/>
      <c r="C397" s="109"/>
      <c r="D397" s="109"/>
      <c r="E397" s="109"/>
      <c r="F397" s="109"/>
      <c r="G397" s="106">
        <f t="shared" si="12"/>
        <v>0</v>
      </c>
      <c r="H397" s="17"/>
      <c r="I397" s="17"/>
      <c r="J397" s="17"/>
      <c r="K397" s="17"/>
      <c r="L397" s="106">
        <f t="shared" si="13"/>
        <v>0</v>
      </c>
    </row>
    <row r="398" spans="1:12" customFormat="1" x14ac:dyDescent="0.25">
      <c r="A398" s="118"/>
      <c r="B398" s="17"/>
      <c r="C398" s="109"/>
      <c r="D398" s="109"/>
      <c r="E398" s="109"/>
      <c r="F398" s="109"/>
      <c r="G398" s="106">
        <f t="shared" si="12"/>
        <v>0</v>
      </c>
      <c r="H398" s="17"/>
      <c r="I398" s="17"/>
      <c r="J398" s="17"/>
      <c r="K398" s="17"/>
      <c r="L398" s="106">
        <f t="shared" si="13"/>
        <v>0</v>
      </c>
    </row>
    <row r="399" spans="1:12" customFormat="1" x14ac:dyDescent="0.25">
      <c r="A399" s="118"/>
      <c r="B399" s="17"/>
      <c r="C399" s="109"/>
      <c r="D399" s="109"/>
      <c r="E399" s="109"/>
      <c r="F399" s="109"/>
      <c r="G399" s="106">
        <f t="shared" si="12"/>
        <v>0</v>
      </c>
      <c r="H399" s="17"/>
      <c r="I399" s="17"/>
      <c r="J399" s="17"/>
      <c r="K399" s="17"/>
      <c r="L399" s="106">
        <f t="shared" si="13"/>
        <v>0</v>
      </c>
    </row>
    <row r="400" spans="1:12" customFormat="1" x14ac:dyDescent="0.25">
      <c r="A400" s="118"/>
      <c r="B400" s="17"/>
      <c r="C400" s="109"/>
      <c r="D400" s="109"/>
      <c r="E400" s="109"/>
      <c r="F400" s="109"/>
      <c r="G400" s="106">
        <f t="shared" si="12"/>
        <v>0</v>
      </c>
      <c r="H400" s="17"/>
      <c r="I400" s="17"/>
      <c r="J400" s="17"/>
      <c r="K400" s="17"/>
      <c r="L400" s="106">
        <f t="shared" si="13"/>
        <v>0</v>
      </c>
    </row>
    <row r="401" spans="1:12" customFormat="1" x14ac:dyDescent="0.25">
      <c r="A401" s="118"/>
      <c r="B401" s="17"/>
      <c r="C401" s="109"/>
      <c r="D401" s="109"/>
      <c r="E401" s="109"/>
      <c r="F401" s="109"/>
      <c r="G401" s="106">
        <f t="shared" si="12"/>
        <v>0</v>
      </c>
      <c r="H401" s="17"/>
      <c r="I401" s="17"/>
      <c r="J401" s="17"/>
      <c r="K401" s="17"/>
      <c r="L401" s="106">
        <f t="shared" si="13"/>
        <v>0</v>
      </c>
    </row>
    <row r="402" spans="1:12" customFormat="1" x14ac:dyDescent="0.25">
      <c r="A402" s="118"/>
      <c r="B402" s="17"/>
      <c r="C402" s="109"/>
      <c r="D402" s="109"/>
      <c r="E402" s="109"/>
      <c r="F402" s="109"/>
      <c r="G402" s="106">
        <f t="shared" si="12"/>
        <v>0</v>
      </c>
      <c r="H402" s="17"/>
      <c r="I402" s="17"/>
      <c r="J402" s="17"/>
      <c r="K402" s="17"/>
      <c r="L402" s="106">
        <f t="shared" si="13"/>
        <v>0</v>
      </c>
    </row>
    <row r="403" spans="1:12" customFormat="1" x14ac:dyDescent="0.25">
      <c r="A403" s="118"/>
      <c r="B403" s="17"/>
      <c r="C403" s="109"/>
      <c r="D403" s="109"/>
      <c r="E403" s="109"/>
      <c r="F403" s="109"/>
      <c r="G403" s="106">
        <f t="shared" si="12"/>
        <v>0</v>
      </c>
      <c r="H403" s="17"/>
      <c r="I403" s="17"/>
      <c r="J403" s="17"/>
      <c r="K403" s="17"/>
      <c r="L403" s="106">
        <f t="shared" si="13"/>
        <v>0</v>
      </c>
    </row>
    <row r="404" spans="1:12" customFormat="1" x14ac:dyDescent="0.25">
      <c r="A404" s="118"/>
      <c r="B404" s="17"/>
      <c r="C404" s="109"/>
      <c r="D404" s="109"/>
      <c r="E404" s="109"/>
      <c r="F404" s="109"/>
      <c r="G404" s="106">
        <f t="shared" si="12"/>
        <v>0</v>
      </c>
      <c r="H404" s="17"/>
      <c r="I404" s="17"/>
      <c r="J404" s="17"/>
      <c r="K404" s="17"/>
      <c r="L404" s="106">
        <f t="shared" si="13"/>
        <v>0</v>
      </c>
    </row>
    <row r="405" spans="1:12" customFormat="1" x14ac:dyDescent="0.25">
      <c r="A405" s="118"/>
      <c r="B405" s="17"/>
      <c r="C405" s="109"/>
      <c r="D405" s="109"/>
      <c r="E405" s="109"/>
      <c r="F405" s="109"/>
      <c r="G405" s="106">
        <f t="shared" si="12"/>
        <v>0</v>
      </c>
      <c r="H405" s="17"/>
      <c r="I405" s="17"/>
      <c r="J405" s="17"/>
      <c r="K405" s="17"/>
      <c r="L405" s="106">
        <f t="shared" si="13"/>
        <v>0</v>
      </c>
    </row>
    <row r="406" spans="1:12" customFormat="1" x14ac:dyDescent="0.25">
      <c r="A406" s="118"/>
      <c r="B406" s="17"/>
      <c r="C406" s="109"/>
      <c r="D406" s="109"/>
      <c r="E406" s="109"/>
      <c r="F406" s="109"/>
      <c r="G406" s="106">
        <f t="shared" si="12"/>
        <v>0</v>
      </c>
      <c r="H406" s="17"/>
      <c r="I406" s="17"/>
      <c r="J406" s="17"/>
      <c r="K406" s="17"/>
      <c r="L406" s="106">
        <f t="shared" si="13"/>
        <v>0</v>
      </c>
    </row>
    <row r="407" spans="1:12" customFormat="1" x14ac:dyDescent="0.25">
      <c r="A407" s="118"/>
      <c r="B407" s="17"/>
      <c r="C407" s="109"/>
      <c r="D407" s="109"/>
      <c r="E407" s="109"/>
      <c r="F407" s="109"/>
      <c r="G407" s="106">
        <f t="shared" si="12"/>
        <v>0</v>
      </c>
      <c r="H407" s="17"/>
      <c r="I407" s="17"/>
      <c r="J407" s="17"/>
      <c r="K407" s="17"/>
      <c r="L407" s="106">
        <f t="shared" si="13"/>
        <v>0</v>
      </c>
    </row>
    <row r="408" spans="1:12" customFormat="1" x14ac:dyDescent="0.25">
      <c r="A408" s="118"/>
      <c r="B408" s="17"/>
      <c r="C408" s="109"/>
      <c r="D408" s="109"/>
      <c r="E408" s="109"/>
      <c r="F408" s="109"/>
      <c r="G408" s="106">
        <f t="shared" si="12"/>
        <v>0</v>
      </c>
      <c r="H408" s="17"/>
      <c r="I408" s="17"/>
      <c r="J408" s="17"/>
      <c r="K408" s="17"/>
      <c r="L408" s="106">
        <f t="shared" si="13"/>
        <v>0</v>
      </c>
    </row>
    <row r="409" spans="1:12" customFormat="1" x14ac:dyDescent="0.25">
      <c r="A409" s="118"/>
      <c r="B409" s="17"/>
      <c r="C409" s="109"/>
      <c r="D409" s="109"/>
      <c r="E409" s="109"/>
      <c r="F409" s="109"/>
      <c r="G409" s="106">
        <f t="shared" si="12"/>
        <v>0</v>
      </c>
      <c r="H409" s="17"/>
      <c r="I409" s="17"/>
      <c r="J409" s="17"/>
      <c r="K409" s="17"/>
      <c r="L409" s="106">
        <f t="shared" si="13"/>
        <v>0</v>
      </c>
    </row>
    <row r="410" spans="1:12" customFormat="1" x14ac:dyDescent="0.25">
      <c r="A410" s="118"/>
      <c r="B410" s="17"/>
      <c r="C410" s="109"/>
      <c r="D410" s="109"/>
      <c r="E410" s="109"/>
      <c r="F410" s="109"/>
      <c r="G410" s="106">
        <f t="shared" si="12"/>
        <v>0</v>
      </c>
      <c r="H410" s="17"/>
      <c r="I410" s="17"/>
      <c r="J410" s="17"/>
      <c r="K410" s="17"/>
      <c r="L410" s="106">
        <f t="shared" si="13"/>
        <v>0</v>
      </c>
    </row>
    <row r="411" spans="1:12" customFormat="1" x14ac:dyDescent="0.25">
      <c r="A411" s="118"/>
      <c r="B411" s="17"/>
      <c r="C411" s="109"/>
      <c r="D411" s="109"/>
      <c r="E411" s="109"/>
      <c r="F411" s="109"/>
      <c r="G411" s="106">
        <f t="shared" si="12"/>
        <v>0</v>
      </c>
      <c r="H411" s="17"/>
      <c r="I411" s="17"/>
      <c r="J411" s="17"/>
      <c r="K411" s="17"/>
      <c r="L411" s="106">
        <f t="shared" si="13"/>
        <v>0</v>
      </c>
    </row>
    <row r="412" spans="1:12" customFormat="1" x14ac:dyDescent="0.25">
      <c r="A412" s="118"/>
      <c r="B412" s="17"/>
      <c r="C412" s="109"/>
      <c r="D412" s="109"/>
      <c r="E412" s="109"/>
      <c r="F412" s="109"/>
      <c r="G412" s="106">
        <f t="shared" si="12"/>
        <v>0</v>
      </c>
      <c r="H412" s="17"/>
      <c r="I412" s="17"/>
      <c r="J412" s="17"/>
      <c r="K412" s="17"/>
      <c r="L412" s="106">
        <f t="shared" si="13"/>
        <v>0</v>
      </c>
    </row>
    <row r="413" spans="1:12" customFormat="1" x14ac:dyDescent="0.25">
      <c r="A413" s="118"/>
      <c r="B413" s="17"/>
      <c r="C413" s="109"/>
      <c r="D413" s="109"/>
      <c r="E413" s="109"/>
      <c r="F413" s="109"/>
      <c r="G413" s="106">
        <f t="shared" si="12"/>
        <v>0</v>
      </c>
      <c r="H413" s="17"/>
      <c r="I413" s="17"/>
      <c r="J413" s="17"/>
      <c r="K413" s="17"/>
      <c r="L413" s="106">
        <f t="shared" si="13"/>
        <v>0</v>
      </c>
    </row>
    <row r="414" spans="1:12" customFormat="1" x14ac:dyDescent="0.25">
      <c r="A414" s="118"/>
      <c r="B414" s="17"/>
      <c r="C414" s="109"/>
      <c r="D414" s="109"/>
      <c r="E414" s="109"/>
      <c r="F414" s="109"/>
      <c r="G414" s="106">
        <f t="shared" si="12"/>
        <v>0</v>
      </c>
      <c r="H414" s="17"/>
      <c r="I414" s="17"/>
      <c r="J414" s="17"/>
      <c r="K414" s="17"/>
      <c r="L414" s="106">
        <f t="shared" si="13"/>
        <v>0</v>
      </c>
    </row>
    <row r="415" spans="1:12" customFormat="1" x14ac:dyDescent="0.25">
      <c r="A415" s="118"/>
      <c r="B415" s="17"/>
      <c r="C415" s="109"/>
      <c r="D415" s="109"/>
      <c r="E415" s="109"/>
      <c r="F415" s="109"/>
      <c r="G415" s="106">
        <f t="shared" si="12"/>
        <v>0</v>
      </c>
      <c r="H415" s="17"/>
      <c r="I415" s="17"/>
      <c r="J415" s="17"/>
      <c r="K415" s="17"/>
      <c r="L415" s="106">
        <f t="shared" si="13"/>
        <v>0</v>
      </c>
    </row>
    <row r="416" spans="1:12" customFormat="1" x14ac:dyDescent="0.25">
      <c r="A416" s="118"/>
      <c r="B416" s="17"/>
      <c r="C416" s="109"/>
      <c r="D416" s="109"/>
      <c r="E416" s="109"/>
      <c r="F416" s="109"/>
      <c r="G416" s="106">
        <f t="shared" si="12"/>
        <v>0</v>
      </c>
      <c r="H416" s="17"/>
      <c r="I416" s="17"/>
      <c r="J416" s="17"/>
      <c r="K416" s="17"/>
      <c r="L416" s="106">
        <f t="shared" si="13"/>
        <v>0</v>
      </c>
    </row>
    <row r="417" spans="1:12" customFormat="1" x14ac:dyDescent="0.25">
      <c r="A417" s="118"/>
      <c r="B417" s="17"/>
      <c r="C417" s="109"/>
      <c r="D417" s="109"/>
      <c r="E417" s="109"/>
      <c r="F417" s="109"/>
      <c r="G417" s="106">
        <f t="shared" si="12"/>
        <v>0</v>
      </c>
      <c r="H417" s="17"/>
      <c r="I417" s="17"/>
      <c r="J417" s="17"/>
      <c r="K417" s="17"/>
      <c r="L417" s="106">
        <f t="shared" si="13"/>
        <v>0</v>
      </c>
    </row>
    <row r="418" spans="1:12" customFormat="1" x14ac:dyDescent="0.25">
      <c r="A418" s="118"/>
      <c r="B418" s="17"/>
      <c r="C418" s="109"/>
      <c r="D418" s="109"/>
      <c r="E418" s="109"/>
      <c r="F418" s="109"/>
      <c r="G418" s="106">
        <f t="shared" si="12"/>
        <v>0</v>
      </c>
      <c r="H418" s="17"/>
      <c r="I418" s="17"/>
      <c r="J418" s="17"/>
      <c r="K418" s="17"/>
      <c r="L418" s="106">
        <f t="shared" si="13"/>
        <v>0</v>
      </c>
    </row>
    <row r="419" spans="1:12" customFormat="1" x14ac:dyDescent="0.25">
      <c r="A419" s="118"/>
      <c r="B419" s="17"/>
      <c r="C419" s="109"/>
      <c r="D419" s="109"/>
      <c r="E419" s="109"/>
      <c r="F419" s="109"/>
      <c r="G419" s="106">
        <f t="shared" si="12"/>
        <v>0</v>
      </c>
      <c r="H419" s="17"/>
      <c r="I419" s="17"/>
      <c r="J419" s="17"/>
      <c r="K419" s="17"/>
      <c r="L419" s="106">
        <f t="shared" si="13"/>
        <v>0</v>
      </c>
    </row>
    <row r="420" spans="1:12" customFormat="1" x14ac:dyDescent="0.25">
      <c r="A420" s="118"/>
      <c r="B420" s="17"/>
      <c r="C420" s="109"/>
      <c r="D420" s="109"/>
      <c r="E420" s="109"/>
      <c r="F420" s="109"/>
      <c r="G420" s="106">
        <f t="shared" si="12"/>
        <v>0</v>
      </c>
      <c r="H420" s="17"/>
      <c r="I420" s="17"/>
      <c r="J420" s="17"/>
      <c r="K420" s="17"/>
      <c r="L420" s="106">
        <f t="shared" si="13"/>
        <v>0</v>
      </c>
    </row>
    <row r="421" spans="1:12" customFormat="1" x14ac:dyDescent="0.25">
      <c r="A421" s="118"/>
      <c r="B421" s="17"/>
      <c r="C421" s="109"/>
      <c r="D421" s="109"/>
      <c r="E421" s="109"/>
      <c r="F421" s="109"/>
      <c r="G421" s="106">
        <f t="shared" si="12"/>
        <v>0</v>
      </c>
      <c r="H421" s="17"/>
      <c r="I421" s="17"/>
      <c r="J421" s="17"/>
      <c r="K421" s="17"/>
      <c r="L421" s="106">
        <f t="shared" si="13"/>
        <v>0</v>
      </c>
    </row>
    <row r="422" spans="1:12" customFormat="1" x14ac:dyDescent="0.25">
      <c r="A422" s="118"/>
      <c r="B422" s="17"/>
      <c r="C422" s="109"/>
      <c r="D422" s="109"/>
      <c r="E422" s="109"/>
      <c r="F422" s="109"/>
      <c r="G422" s="106">
        <f t="shared" si="12"/>
        <v>0</v>
      </c>
      <c r="H422" s="17"/>
      <c r="I422" s="17"/>
      <c r="J422" s="17"/>
      <c r="K422" s="17"/>
      <c r="L422" s="106">
        <f t="shared" si="13"/>
        <v>0</v>
      </c>
    </row>
    <row r="423" spans="1:12" customFormat="1" x14ac:dyDescent="0.25">
      <c r="A423" s="118"/>
      <c r="B423" s="17"/>
      <c r="C423" s="109"/>
      <c r="D423" s="109"/>
      <c r="E423" s="109"/>
      <c r="F423" s="109"/>
      <c r="G423" s="106">
        <f t="shared" si="12"/>
        <v>0</v>
      </c>
      <c r="H423" s="17"/>
      <c r="I423" s="17"/>
      <c r="J423" s="17"/>
      <c r="K423" s="17"/>
      <c r="L423" s="106">
        <f t="shared" si="13"/>
        <v>0</v>
      </c>
    </row>
    <row r="424" spans="1:12" customFormat="1" x14ac:dyDescent="0.25">
      <c r="A424" s="118"/>
      <c r="B424" s="17"/>
      <c r="C424" s="109"/>
      <c r="D424" s="109"/>
      <c r="E424" s="109"/>
      <c r="F424" s="109"/>
      <c r="G424" s="106">
        <f t="shared" si="12"/>
        <v>0</v>
      </c>
      <c r="H424" s="17"/>
      <c r="I424" s="17"/>
      <c r="J424" s="17"/>
      <c r="K424" s="17"/>
      <c r="L424" s="106">
        <f t="shared" si="13"/>
        <v>0</v>
      </c>
    </row>
    <row r="425" spans="1:12" customFormat="1" x14ac:dyDescent="0.25">
      <c r="A425" s="118"/>
      <c r="B425" s="17"/>
      <c r="C425" s="109"/>
      <c r="D425" s="109"/>
      <c r="E425" s="109"/>
      <c r="F425" s="109"/>
      <c r="G425" s="106">
        <f t="shared" si="12"/>
        <v>0</v>
      </c>
      <c r="H425" s="17"/>
      <c r="I425" s="17"/>
      <c r="J425" s="17"/>
      <c r="K425" s="17"/>
      <c r="L425" s="106">
        <f t="shared" si="13"/>
        <v>0</v>
      </c>
    </row>
    <row r="426" spans="1:12" customFormat="1" x14ac:dyDescent="0.25">
      <c r="A426" s="118"/>
      <c r="B426" s="17"/>
      <c r="C426" s="109"/>
      <c r="D426" s="109"/>
      <c r="E426" s="109"/>
      <c r="F426" s="109"/>
      <c r="G426" s="106">
        <f t="shared" si="12"/>
        <v>0</v>
      </c>
      <c r="H426" s="17"/>
      <c r="I426" s="17"/>
      <c r="J426" s="17"/>
      <c r="K426" s="17"/>
      <c r="L426" s="106">
        <f t="shared" si="13"/>
        <v>0</v>
      </c>
    </row>
    <row r="427" spans="1:12" customFormat="1" x14ac:dyDescent="0.25">
      <c r="A427" s="118"/>
      <c r="B427" s="17"/>
      <c r="C427" s="109"/>
      <c r="D427" s="109"/>
      <c r="E427" s="109"/>
      <c r="F427" s="109"/>
      <c r="G427" s="106">
        <f t="shared" si="12"/>
        <v>0</v>
      </c>
      <c r="H427" s="17"/>
      <c r="I427" s="17"/>
      <c r="J427" s="17"/>
      <c r="K427" s="17"/>
      <c r="L427" s="106">
        <f t="shared" si="13"/>
        <v>0</v>
      </c>
    </row>
    <row r="428" spans="1:12" customFormat="1" x14ac:dyDescent="0.25">
      <c r="A428" s="118"/>
      <c r="B428" s="17"/>
      <c r="C428" s="109"/>
      <c r="D428" s="109"/>
      <c r="E428" s="109"/>
      <c r="F428" s="109"/>
      <c r="G428" s="106">
        <f t="shared" si="12"/>
        <v>0</v>
      </c>
      <c r="H428" s="17"/>
      <c r="I428" s="17"/>
      <c r="J428" s="17"/>
      <c r="K428" s="17"/>
      <c r="L428" s="106">
        <f t="shared" si="13"/>
        <v>0</v>
      </c>
    </row>
    <row r="429" spans="1:12" customFormat="1" x14ac:dyDescent="0.25">
      <c r="A429" s="118"/>
      <c r="B429" s="17"/>
      <c r="C429" s="109"/>
      <c r="D429" s="109"/>
      <c r="E429" s="109"/>
      <c r="F429" s="109"/>
      <c r="G429" s="106">
        <f t="shared" si="12"/>
        <v>0</v>
      </c>
      <c r="H429" s="17"/>
      <c r="I429" s="17"/>
      <c r="J429" s="17"/>
      <c r="K429" s="17"/>
      <c r="L429" s="106">
        <f t="shared" si="13"/>
        <v>0</v>
      </c>
    </row>
    <row r="430" spans="1:12" customFormat="1" x14ac:dyDescent="0.25">
      <c r="A430" s="118"/>
      <c r="B430" s="17"/>
      <c r="C430" s="109"/>
      <c r="D430" s="109"/>
      <c r="E430" s="109"/>
      <c r="F430" s="109"/>
      <c r="G430" s="106">
        <f t="shared" si="12"/>
        <v>0</v>
      </c>
      <c r="H430" s="17"/>
      <c r="I430" s="17"/>
      <c r="J430" s="17"/>
      <c r="K430" s="17"/>
      <c r="L430" s="106">
        <f t="shared" si="13"/>
        <v>0</v>
      </c>
    </row>
    <row r="431" spans="1:12" customFormat="1" x14ac:dyDescent="0.25">
      <c r="A431" s="118"/>
      <c r="B431" s="17"/>
      <c r="C431" s="109"/>
      <c r="D431" s="109"/>
      <c r="E431" s="109"/>
      <c r="F431" s="109"/>
      <c r="G431" s="106">
        <f t="shared" si="12"/>
        <v>0</v>
      </c>
      <c r="H431" s="17"/>
      <c r="I431" s="17"/>
      <c r="J431" s="17"/>
      <c r="K431" s="17"/>
      <c r="L431" s="106">
        <f t="shared" si="13"/>
        <v>0</v>
      </c>
    </row>
    <row r="432" spans="1:12" customFormat="1" x14ac:dyDescent="0.25">
      <c r="A432" s="118"/>
      <c r="B432" s="17"/>
      <c r="C432" s="109"/>
      <c r="D432" s="109"/>
      <c r="E432" s="109"/>
      <c r="F432" s="109"/>
      <c r="G432" s="106">
        <f t="shared" si="12"/>
        <v>0</v>
      </c>
      <c r="H432" s="17"/>
      <c r="I432" s="17"/>
      <c r="J432" s="17"/>
      <c r="K432" s="17"/>
      <c r="L432" s="106">
        <f t="shared" si="13"/>
        <v>0</v>
      </c>
    </row>
    <row r="433" spans="1:12" customFormat="1" x14ac:dyDescent="0.25">
      <c r="A433" s="118"/>
      <c r="B433" s="17"/>
      <c r="C433" s="109"/>
      <c r="D433" s="109"/>
      <c r="E433" s="109"/>
      <c r="F433" s="109"/>
      <c r="G433" s="106">
        <f t="shared" si="12"/>
        <v>0</v>
      </c>
      <c r="H433" s="17"/>
      <c r="I433" s="17"/>
      <c r="J433" s="17"/>
      <c r="K433" s="17"/>
      <c r="L433" s="106">
        <f t="shared" si="13"/>
        <v>0</v>
      </c>
    </row>
    <row r="434" spans="1:12" customFormat="1" x14ac:dyDescent="0.25">
      <c r="A434" s="118"/>
      <c r="B434" s="17"/>
      <c r="C434" s="109"/>
      <c r="D434" s="109"/>
      <c r="E434" s="109"/>
      <c r="F434" s="109"/>
      <c r="G434" s="106">
        <f t="shared" si="12"/>
        <v>0</v>
      </c>
      <c r="H434" s="17"/>
      <c r="I434" s="17"/>
      <c r="J434" s="17"/>
      <c r="K434" s="17"/>
      <c r="L434" s="106">
        <f t="shared" si="13"/>
        <v>0</v>
      </c>
    </row>
    <row r="435" spans="1:12" customFormat="1" x14ac:dyDescent="0.25">
      <c r="A435" s="118"/>
      <c r="B435" s="17"/>
      <c r="C435" s="109"/>
      <c r="D435" s="109"/>
      <c r="E435" s="109"/>
      <c r="F435" s="109"/>
      <c r="G435" s="106">
        <f t="shared" si="12"/>
        <v>0</v>
      </c>
      <c r="H435" s="17"/>
      <c r="I435" s="17"/>
      <c r="J435" s="17"/>
      <c r="K435" s="17"/>
      <c r="L435" s="106">
        <f t="shared" si="13"/>
        <v>0</v>
      </c>
    </row>
    <row r="436" spans="1:12" customFormat="1" x14ac:dyDescent="0.25">
      <c r="A436" s="118"/>
      <c r="B436" s="17"/>
      <c r="C436" s="109"/>
      <c r="D436" s="109"/>
      <c r="E436" s="109"/>
      <c r="F436" s="109"/>
      <c r="G436" s="106">
        <f t="shared" si="12"/>
        <v>0</v>
      </c>
      <c r="H436" s="17"/>
      <c r="I436" s="17"/>
      <c r="J436" s="17"/>
      <c r="K436" s="17"/>
      <c r="L436" s="106">
        <f t="shared" si="13"/>
        <v>0</v>
      </c>
    </row>
    <row r="437" spans="1:12" customFormat="1" x14ac:dyDescent="0.25">
      <c r="A437" s="118"/>
      <c r="B437" s="17"/>
      <c r="C437" s="109"/>
      <c r="D437" s="109"/>
      <c r="E437" s="109"/>
      <c r="F437" s="109"/>
      <c r="G437" s="106">
        <f t="shared" si="12"/>
        <v>0</v>
      </c>
      <c r="H437" s="17"/>
      <c r="I437" s="17"/>
      <c r="J437" s="17"/>
      <c r="K437" s="17"/>
      <c r="L437" s="106">
        <f t="shared" si="13"/>
        <v>0</v>
      </c>
    </row>
    <row r="438" spans="1:12" customFormat="1" x14ac:dyDescent="0.25">
      <c r="A438" s="118"/>
      <c r="B438" s="17"/>
      <c r="C438" s="109"/>
      <c r="D438" s="109"/>
      <c r="E438" s="109"/>
      <c r="F438" s="109"/>
      <c r="G438" s="106">
        <f t="shared" si="12"/>
        <v>0</v>
      </c>
      <c r="H438" s="17"/>
      <c r="I438" s="17"/>
      <c r="J438" s="17"/>
      <c r="K438" s="17"/>
      <c r="L438" s="106">
        <f t="shared" si="13"/>
        <v>0</v>
      </c>
    </row>
    <row r="439" spans="1:12" customFormat="1" x14ac:dyDescent="0.25">
      <c r="A439" s="118"/>
      <c r="B439" s="17"/>
      <c r="C439" s="109"/>
      <c r="D439" s="109"/>
      <c r="E439" s="109"/>
      <c r="F439" s="109"/>
      <c r="G439" s="106">
        <f t="shared" si="12"/>
        <v>0</v>
      </c>
      <c r="H439" s="17"/>
      <c r="I439" s="17"/>
      <c r="J439" s="17"/>
      <c r="K439" s="17"/>
      <c r="L439" s="106">
        <f t="shared" si="13"/>
        <v>0</v>
      </c>
    </row>
    <row r="440" spans="1:12" customFormat="1" x14ac:dyDescent="0.25">
      <c r="A440" s="118"/>
      <c r="B440" s="17"/>
      <c r="C440" s="109"/>
      <c r="D440" s="109"/>
      <c r="E440" s="109"/>
      <c r="F440" s="109"/>
      <c r="G440" s="106">
        <f t="shared" si="12"/>
        <v>0</v>
      </c>
      <c r="H440" s="17"/>
      <c r="I440" s="17"/>
      <c r="J440" s="17"/>
      <c r="K440" s="17"/>
      <c r="L440" s="106">
        <f t="shared" si="13"/>
        <v>0</v>
      </c>
    </row>
    <row r="441" spans="1:12" customFormat="1" x14ac:dyDescent="0.25">
      <c r="A441" s="118"/>
      <c r="B441" s="17"/>
      <c r="C441" s="109"/>
      <c r="D441" s="109"/>
      <c r="E441" s="109"/>
      <c r="F441" s="109"/>
      <c r="G441" s="106">
        <f t="shared" si="12"/>
        <v>0</v>
      </c>
      <c r="H441" s="17"/>
      <c r="I441" s="17"/>
      <c r="J441" s="17"/>
      <c r="K441" s="17"/>
      <c r="L441" s="106">
        <f t="shared" si="13"/>
        <v>0</v>
      </c>
    </row>
    <row r="442" spans="1:12" customFormat="1" x14ac:dyDescent="0.25">
      <c r="A442" s="118"/>
      <c r="B442" s="17"/>
      <c r="C442" s="109"/>
      <c r="D442" s="109"/>
      <c r="E442" s="109"/>
      <c r="F442" s="109"/>
      <c r="G442" s="106">
        <f t="shared" si="12"/>
        <v>0</v>
      </c>
      <c r="H442" s="17"/>
      <c r="I442" s="17"/>
      <c r="J442" s="17"/>
      <c r="K442" s="17"/>
      <c r="L442" s="106">
        <f t="shared" si="13"/>
        <v>0</v>
      </c>
    </row>
    <row r="443" spans="1:12" customFormat="1" x14ac:dyDescent="0.25">
      <c r="A443" s="118"/>
      <c r="B443" s="17"/>
      <c r="C443" s="109"/>
      <c r="D443" s="109"/>
      <c r="E443" s="109"/>
      <c r="F443" s="109"/>
      <c r="G443" s="106">
        <f t="shared" si="12"/>
        <v>0</v>
      </c>
      <c r="H443" s="17"/>
      <c r="I443" s="17"/>
      <c r="J443" s="17"/>
      <c r="K443" s="17"/>
      <c r="L443" s="106">
        <f t="shared" si="13"/>
        <v>0</v>
      </c>
    </row>
    <row r="444" spans="1:12" customFormat="1" x14ac:dyDescent="0.25">
      <c r="A444" s="118"/>
      <c r="B444" s="17"/>
      <c r="C444" s="109"/>
      <c r="D444" s="109"/>
      <c r="E444" s="109"/>
      <c r="F444" s="109"/>
      <c r="G444" s="106">
        <f t="shared" si="12"/>
        <v>0</v>
      </c>
      <c r="H444" s="17"/>
      <c r="I444" s="17"/>
      <c r="J444" s="17"/>
      <c r="K444" s="17"/>
      <c r="L444" s="106">
        <f t="shared" si="13"/>
        <v>0</v>
      </c>
    </row>
    <row r="445" spans="1:12" customFormat="1" x14ac:dyDescent="0.25">
      <c r="A445" s="118"/>
      <c r="B445" s="17"/>
      <c r="C445" s="109"/>
      <c r="D445" s="109"/>
      <c r="E445" s="109"/>
      <c r="F445" s="109"/>
      <c r="G445" s="106">
        <f t="shared" si="12"/>
        <v>0</v>
      </c>
      <c r="H445" s="17"/>
      <c r="I445" s="17"/>
      <c r="J445" s="17"/>
      <c r="K445" s="17"/>
      <c r="L445" s="106">
        <f t="shared" si="13"/>
        <v>0</v>
      </c>
    </row>
    <row r="446" spans="1:12" customFormat="1" x14ac:dyDescent="0.25">
      <c r="A446" s="118"/>
      <c r="B446" s="17"/>
      <c r="C446" s="109"/>
      <c r="D446" s="109"/>
      <c r="E446" s="109"/>
      <c r="F446" s="109"/>
      <c r="G446" s="106">
        <f t="shared" si="12"/>
        <v>0</v>
      </c>
      <c r="H446" s="17"/>
      <c r="I446" s="17"/>
      <c r="J446" s="17"/>
      <c r="K446" s="17"/>
      <c r="L446" s="106">
        <f t="shared" si="13"/>
        <v>0</v>
      </c>
    </row>
    <row r="447" spans="1:12" customFormat="1" x14ac:dyDescent="0.25">
      <c r="A447" s="118"/>
      <c r="B447" s="17"/>
      <c r="C447" s="109"/>
      <c r="D447" s="109"/>
      <c r="E447" s="109"/>
      <c r="F447" s="109"/>
      <c r="G447" s="106">
        <f t="shared" si="12"/>
        <v>0</v>
      </c>
      <c r="H447" s="17"/>
      <c r="I447" s="17"/>
      <c r="J447" s="17"/>
      <c r="K447" s="17"/>
      <c r="L447" s="106">
        <f t="shared" si="13"/>
        <v>0</v>
      </c>
    </row>
    <row r="448" spans="1:12" customFormat="1" x14ac:dyDescent="0.25">
      <c r="A448" s="118"/>
      <c r="B448" s="17"/>
      <c r="C448" s="109"/>
      <c r="D448" s="109"/>
      <c r="E448" s="109"/>
      <c r="F448" s="109"/>
      <c r="G448" s="106">
        <f t="shared" si="12"/>
        <v>0</v>
      </c>
      <c r="H448" s="17"/>
      <c r="I448" s="17"/>
      <c r="J448" s="17"/>
      <c r="K448" s="17"/>
      <c r="L448" s="106">
        <f t="shared" si="13"/>
        <v>0</v>
      </c>
    </row>
    <row r="449" spans="1:12" customFormat="1" x14ac:dyDescent="0.25">
      <c r="A449" s="118"/>
      <c r="B449" s="17"/>
      <c r="C449" s="109"/>
      <c r="D449" s="109"/>
      <c r="E449" s="109"/>
      <c r="F449" s="109"/>
      <c r="G449" s="106">
        <f t="shared" si="12"/>
        <v>0</v>
      </c>
      <c r="H449" s="17"/>
      <c r="I449" s="17"/>
      <c r="J449" s="17"/>
      <c r="K449" s="17"/>
      <c r="L449" s="106">
        <f t="shared" si="13"/>
        <v>0</v>
      </c>
    </row>
    <row r="450" spans="1:12" customFormat="1" x14ac:dyDescent="0.25">
      <c r="A450" s="118"/>
      <c r="B450" s="17"/>
      <c r="C450" s="109"/>
      <c r="D450" s="109"/>
      <c r="E450" s="109"/>
      <c r="F450" s="109"/>
      <c r="G450" s="106">
        <f t="shared" si="12"/>
        <v>0</v>
      </c>
      <c r="H450" s="17"/>
      <c r="I450" s="17"/>
      <c r="J450" s="17"/>
      <c r="K450" s="17"/>
      <c r="L450" s="106">
        <f t="shared" si="13"/>
        <v>0</v>
      </c>
    </row>
    <row r="451" spans="1:12" customFormat="1" x14ac:dyDescent="0.25">
      <c r="A451" s="118"/>
      <c r="B451" s="17"/>
      <c r="C451" s="109"/>
      <c r="D451" s="109"/>
      <c r="E451" s="109"/>
      <c r="F451" s="109"/>
      <c r="G451" s="106">
        <f t="shared" si="12"/>
        <v>0</v>
      </c>
      <c r="H451" s="17"/>
      <c r="I451" s="17"/>
      <c r="J451" s="17"/>
      <c r="K451" s="17"/>
      <c r="L451" s="106">
        <f t="shared" si="13"/>
        <v>0</v>
      </c>
    </row>
    <row r="452" spans="1:12" customFormat="1" x14ac:dyDescent="0.25">
      <c r="A452" s="118"/>
      <c r="B452" s="17"/>
      <c r="C452" s="109"/>
      <c r="D452" s="109"/>
      <c r="E452" s="109"/>
      <c r="F452" s="109"/>
      <c r="G452" s="106">
        <f t="shared" ref="G452:G500" si="14">$B452-SUM($C452:$F452)</f>
        <v>0</v>
      </c>
      <c r="H452" s="17"/>
      <c r="I452" s="17"/>
      <c r="J452" s="17"/>
      <c r="K452" s="17"/>
      <c r="L452" s="106">
        <f t="shared" ref="L452:L500" si="15">SUM($I452:$K452)</f>
        <v>0</v>
      </c>
    </row>
    <row r="453" spans="1:12" customFormat="1" x14ac:dyDescent="0.25">
      <c r="A453" s="118"/>
      <c r="B453" s="17"/>
      <c r="C453" s="109"/>
      <c r="D453" s="109"/>
      <c r="E453" s="109"/>
      <c r="F453" s="109"/>
      <c r="G453" s="106">
        <f t="shared" si="14"/>
        <v>0</v>
      </c>
      <c r="H453" s="17"/>
      <c r="I453" s="17"/>
      <c r="J453" s="17"/>
      <c r="K453" s="17"/>
      <c r="L453" s="106">
        <f t="shared" si="15"/>
        <v>0</v>
      </c>
    </row>
    <row r="454" spans="1:12" customFormat="1" x14ac:dyDescent="0.25">
      <c r="A454" s="118"/>
      <c r="B454" s="17"/>
      <c r="C454" s="109"/>
      <c r="D454" s="109"/>
      <c r="E454" s="109"/>
      <c r="F454" s="109"/>
      <c r="G454" s="106">
        <f t="shared" si="14"/>
        <v>0</v>
      </c>
      <c r="H454" s="17"/>
      <c r="I454" s="17"/>
      <c r="J454" s="17"/>
      <c r="K454" s="17"/>
      <c r="L454" s="106">
        <f t="shared" si="15"/>
        <v>0</v>
      </c>
    </row>
    <row r="455" spans="1:12" customFormat="1" x14ac:dyDescent="0.25">
      <c r="A455" s="118"/>
      <c r="B455" s="17"/>
      <c r="C455" s="109"/>
      <c r="D455" s="109"/>
      <c r="E455" s="109"/>
      <c r="F455" s="109"/>
      <c r="G455" s="106">
        <f t="shared" si="14"/>
        <v>0</v>
      </c>
      <c r="H455" s="17"/>
      <c r="I455" s="17"/>
      <c r="J455" s="17"/>
      <c r="K455" s="17"/>
      <c r="L455" s="106">
        <f t="shared" si="15"/>
        <v>0</v>
      </c>
    </row>
    <row r="456" spans="1:12" customFormat="1" x14ac:dyDescent="0.25">
      <c r="A456" s="118"/>
      <c r="B456" s="17"/>
      <c r="C456" s="109"/>
      <c r="D456" s="109"/>
      <c r="E456" s="109"/>
      <c r="F456" s="109"/>
      <c r="G456" s="106">
        <f t="shared" si="14"/>
        <v>0</v>
      </c>
      <c r="H456" s="17"/>
      <c r="I456" s="17"/>
      <c r="J456" s="17"/>
      <c r="K456" s="17"/>
      <c r="L456" s="106">
        <f t="shared" si="15"/>
        <v>0</v>
      </c>
    </row>
    <row r="457" spans="1:12" customFormat="1" x14ac:dyDescent="0.25">
      <c r="A457" s="118"/>
      <c r="B457" s="17"/>
      <c r="C457" s="109"/>
      <c r="D457" s="109"/>
      <c r="E457" s="109"/>
      <c r="F457" s="109"/>
      <c r="G457" s="106">
        <f t="shared" si="14"/>
        <v>0</v>
      </c>
      <c r="H457" s="17"/>
      <c r="I457" s="17"/>
      <c r="J457" s="17"/>
      <c r="K457" s="17"/>
      <c r="L457" s="106">
        <f t="shared" si="15"/>
        <v>0</v>
      </c>
    </row>
    <row r="458" spans="1:12" customFormat="1" x14ac:dyDescent="0.25">
      <c r="A458" s="118"/>
      <c r="B458" s="17"/>
      <c r="C458" s="109"/>
      <c r="D458" s="109"/>
      <c r="E458" s="109"/>
      <c r="F458" s="109"/>
      <c r="G458" s="106">
        <f t="shared" si="14"/>
        <v>0</v>
      </c>
      <c r="H458" s="17"/>
      <c r="I458" s="17"/>
      <c r="J458" s="17"/>
      <c r="K458" s="17"/>
      <c r="L458" s="106">
        <f t="shared" si="15"/>
        <v>0</v>
      </c>
    </row>
    <row r="459" spans="1:12" customFormat="1" x14ac:dyDescent="0.25">
      <c r="A459" s="118"/>
      <c r="B459" s="17"/>
      <c r="C459" s="109"/>
      <c r="D459" s="109"/>
      <c r="E459" s="109"/>
      <c r="F459" s="109"/>
      <c r="G459" s="106">
        <f t="shared" si="14"/>
        <v>0</v>
      </c>
      <c r="H459" s="17"/>
      <c r="I459" s="17"/>
      <c r="J459" s="17"/>
      <c r="K459" s="17"/>
      <c r="L459" s="106">
        <f t="shared" si="15"/>
        <v>0</v>
      </c>
    </row>
    <row r="460" spans="1:12" customFormat="1" x14ac:dyDescent="0.25">
      <c r="A460" s="118"/>
      <c r="B460" s="17"/>
      <c r="C460" s="109"/>
      <c r="D460" s="109"/>
      <c r="E460" s="109"/>
      <c r="F460" s="109"/>
      <c r="G460" s="106">
        <f t="shared" si="14"/>
        <v>0</v>
      </c>
      <c r="H460" s="17"/>
      <c r="I460" s="17"/>
      <c r="J460" s="17"/>
      <c r="K460" s="17"/>
      <c r="L460" s="106">
        <f t="shared" si="15"/>
        <v>0</v>
      </c>
    </row>
    <row r="461" spans="1:12" customFormat="1" x14ac:dyDescent="0.25">
      <c r="A461" s="118"/>
      <c r="B461" s="17"/>
      <c r="C461" s="109"/>
      <c r="D461" s="109"/>
      <c r="E461" s="109"/>
      <c r="F461" s="109"/>
      <c r="G461" s="106">
        <f t="shared" si="14"/>
        <v>0</v>
      </c>
      <c r="H461" s="17"/>
      <c r="I461" s="17"/>
      <c r="J461" s="17"/>
      <c r="K461" s="17"/>
      <c r="L461" s="106">
        <f t="shared" si="15"/>
        <v>0</v>
      </c>
    </row>
    <row r="462" spans="1:12" customFormat="1" x14ac:dyDescent="0.25">
      <c r="A462" s="118"/>
      <c r="B462" s="17"/>
      <c r="C462" s="109"/>
      <c r="D462" s="109"/>
      <c r="E462" s="109"/>
      <c r="F462" s="109"/>
      <c r="G462" s="106">
        <f t="shared" si="14"/>
        <v>0</v>
      </c>
      <c r="H462" s="17"/>
      <c r="I462" s="17"/>
      <c r="J462" s="17"/>
      <c r="K462" s="17"/>
      <c r="L462" s="106">
        <f t="shared" si="15"/>
        <v>0</v>
      </c>
    </row>
    <row r="463" spans="1:12" customFormat="1" x14ac:dyDescent="0.25">
      <c r="A463" s="118"/>
      <c r="B463" s="17"/>
      <c r="C463" s="109"/>
      <c r="D463" s="109"/>
      <c r="E463" s="109"/>
      <c r="F463" s="109"/>
      <c r="G463" s="106">
        <f t="shared" si="14"/>
        <v>0</v>
      </c>
      <c r="H463" s="17"/>
      <c r="I463" s="17"/>
      <c r="J463" s="17"/>
      <c r="K463" s="17"/>
      <c r="L463" s="106">
        <f t="shared" si="15"/>
        <v>0</v>
      </c>
    </row>
    <row r="464" spans="1:12" customFormat="1" x14ac:dyDescent="0.25">
      <c r="A464" s="118"/>
      <c r="B464" s="17"/>
      <c r="C464" s="109"/>
      <c r="D464" s="109"/>
      <c r="E464" s="109"/>
      <c r="F464" s="109"/>
      <c r="G464" s="106">
        <f t="shared" si="14"/>
        <v>0</v>
      </c>
      <c r="H464" s="17"/>
      <c r="I464" s="17"/>
      <c r="J464" s="17"/>
      <c r="K464" s="17"/>
      <c r="L464" s="106">
        <f t="shared" si="15"/>
        <v>0</v>
      </c>
    </row>
    <row r="465" spans="1:12" customFormat="1" x14ac:dyDescent="0.25">
      <c r="A465" s="118"/>
      <c r="B465" s="17"/>
      <c r="C465" s="109"/>
      <c r="D465" s="109"/>
      <c r="E465" s="109"/>
      <c r="F465" s="109"/>
      <c r="G465" s="106">
        <f t="shared" si="14"/>
        <v>0</v>
      </c>
      <c r="H465" s="17"/>
      <c r="I465" s="17"/>
      <c r="J465" s="17"/>
      <c r="K465" s="17"/>
      <c r="L465" s="106">
        <f t="shared" si="15"/>
        <v>0</v>
      </c>
    </row>
    <row r="466" spans="1:12" customFormat="1" x14ac:dyDescent="0.25">
      <c r="A466" s="118"/>
      <c r="B466" s="17"/>
      <c r="C466" s="109"/>
      <c r="D466" s="109"/>
      <c r="E466" s="109"/>
      <c r="F466" s="109"/>
      <c r="G466" s="106">
        <f t="shared" si="14"/>
        <v>0</v>
      </c>
      <c r="H466" s="17"/>
      <c r="I466" s="17"/>
      <c r="J466" s="17"/>
      <c r="K466" s="17"/>
      <c r="L466" s="106">
        <f t="shared" si="15"/>
        <v>0</v>
      </c>
    </row>
    <row r="467" spans="1:12" customFormat="1" x14ac:dyDescent="0.25">
      <c r="A467" s="118"/>
      <c r="B467" s="17"/>
      <c r="C467" s="109"/>
      <c r="D467" s="109"/>
      <c r="E467" s="109"/>
      <c r="F467" s="109"/>
      <c r="G467" s="106">
        <f t="shared" si="14"/>
        <v>0</v>
      </c>
      <c r="H467" s="17"/>
      <c r="I467" s="17"/>
      <c r="J467" s="17"/>
      <c r="K467" s="17"/>
      <c r="L467" s="106">
        <f t="shared" si="15"/>
        <v>0</v>
      </c>
    </row>
    <row r="468" spans="1:12" customFormat="1" x14ac:dyDescent="0.25">
      <c r="A468" s="118"/>
      <c r="B468" s="17"/>
      <c r="C468" s="109"/>
      <c r="D468" s="109"/>
      <c r="E468" s="109"/>
      <c r="F468" s="109"/>
      <c r="G468" s="106">
        <f t="shared" si="14"/>
        <v>0</v>
      </c>
      <c r="H468" s="17"/>
      <c r="I468" s="17"/>
      <c r="J468" s="17"/>
      <c r="K468" s="17"/>
      <c r="L468" s="106">
        <f t="shared" si="15"/>
        <v>0</v>
      </c>
    </row>
    <row r="469" spans="1:12" customFormat="1" x14ac:dyDescent="0.25">
      <c r="A469" s="118"/>
      <c r="B469" s="17"/>
      <c r="C469" s="109"/>
      <c r="D469" s="109"/>
      <c r="E469" s="109"/>
      <c r="F469" s="109"/>
      <c r="G469" s="106">
        <f t="shared" si="14"/>
        <v>0</v>
      </c>
      <c r="H469" s="17"/>
      <c r="I469" s="17"/>
      <c r="J469" s="17"/>
      <c r="K469" s="17"/>
      <c r="L469" s="106">
        <f t="shared" si="15"/>
        <v>0</v>
      </c>
    </row>
    <row r="470" spans="1:12" customFormat="1" x14ac:dyDescent="0.25">
      <c r="A470" s="118"/>
      <c r="B470" s="17"/>
      <c r="C470" s="109"/>
      <c r="D470" s="109"/>
      <c r="E470" s="109"/>
      <c r="F470" s="109"/>
      <c r="G470" s="106">
        <f t="shared" si="14"/>
        <v>0</v>
      </c>
      <c r="H470" s="17"/>
      <c r="I470" s="17"/>
      <c r="J470" s="17"/>
      <c r="K470" s="17"/>
      <c r="L470" s="106">
        <f t="shared" si="15"/>
        <v>0</v>
      </c>
    </row>
    <row r="471" spans="1:12" customFormat="1" x14ac:dyDescent="0.25">
      <c r="A471" s="118"/>
      <c r="B471" s="17"/>
      <c r="C471" s="109"/>
      <c r="D471" s="109"/>
      <c r="E471" s="109"/>
      <c r="F471" s="109"/>
      <c r="G471" s="106">
        <f t="shared" si="14"/>
        <v>0</v>
      </c>
      <c r="H471" s="17"/>
      <c r="I471" s="17"/>
      <c r="J471" s="17"/>
      <c r="K471" s="17"/>
      <c r="L471" s="106">
        <f t="shared" si="15"/>
        <v>0</v>
      </c>
    </row>
    <row r="472" spans="1:12" customFormat="1" x14ac:dyDescent="0.25">
      <c r="A472" s="118"/>
      <c r="B472" s="17"/>
      <c r="C472" s="109"/>
      <c r="D472" s="109"/>
      <c r="E472" s="109"/>
      <c r="F472" s="109"/>
      <c r="G472" s="106">
        <f t="shared" si="14"/>
        <v>0</v>
      </c>
      <c r="H472" s="17"/>
      <c r="I472" s="17"/>
      <c r="J472" s="17"/>
      <c r="K472" s="17"/>
      <c r="L472" s="106">
        <f t="shared" si="15"/>
        <v>0</v>
      </c>
    </row>
    <row r="473" spans="1:12" customFormat="1" x14ac:dyDescent="0.25">
      <c r="A473" s="118"/>
      <c r="B473" s="17"/>
      <c r="C473" s="109"/>
      <c r="D473" s="109"/>
      <c r="E473" s="109"/>
      <c r="F473" s="109"/>
      <c r="G473" s="106">
        <f t="shared" si="14"/>
        <v>0</v>
      </c>
      <c r="H473" s="17"/>
      <c r="I473" s="17"/>
      <c r="J473" s="17"/>
      <c r="K473" s="17"/>
      <c r="L473" s="106">
        <f t="shared" si="15"/>
        <v>0</v>
      </c>
    </row>
    <row r="474" spans="1:12" customFormat="1" x14ac:dyDescent="0.25">
      <c r="A474" s="118"/>
      <c r="B474" s="17"/>
      <c r="C474" s="109"/>
      <c r="D474" s="109"/>
      <c r="E474" s="109"/>
      <c r="F474" s="109"/>
      <c r="G474" s="106">
        <f t="shared" si="14"/>
        <v>0</v>
      </c>
      <c r="H474" s="17"/>
      <c r="I474" s="17"/>
      <c r="J474" s="17"/>
      <c r="K474" s="17"/>
      <c r="L474" s="106">
        <f t="shared" si="15"/>
        <v>0</v>
      </c>
    </row>
    <row r="475" spans="1:12" customFormat="1" x14ac:dyDescent="0.25">
      <c r="A475" s="118"/>
      <c r="B475" s="17"/>
      <c r="C475" s="109"/>
      <c r="D475" s="109"/>
      <c r="E475" s="109"/>
      <c r="F475" s="109"/>
      <c r="G475" s="106">
        <f t="shared" si="14"/>
        <v>0</v>
      </c>
      <c r="H475" s="17"/>
      <c r="I475" s="17"/>
      <c r="J475" s="17"/>
      <c r="K475" s="17"/>
      <c r="L475" s="106">
        <f t="shared" si="15"/>
        <v>0</v>
      </c>
    </row>
    <row r="476" spans="1:12" customFormat="1" x14ac:dyDescent="0.25">
      <c r="A476" s="118"/>
      <c r="B476" s="17"/>
      <c r="C476" s="109"/>
      <c r="D476" s="109"/>
      <c r="E476" s="109"/>
      <c r="F476" s="109"/>
      <c r="G476" s="106">
        <f t="shared" si="14"/>
        <v>0</v>
      </c>
      <c r="H476" s="17"/>
      <c r="I476" s="17"/>
      <c r="J476" s="17"/>
      <c r="K476" s="17"/>
      <c r="L476" s="106">
        <f t="shared" si="15"/>
        <v>0</v>
      </c>
    </row>
    <row r="477" spans="1:12" customFormat="1" x14ac:dyDescent="0.25">
      <c r="A477" s="118"/>
      <c r="B477" s="17"/>
      <c r="C477" s="109"/>
      <c r="D477" s="109"/>
      <c r="E477" s="109"/>
      <c r="F477" s="109"/>
      <c r="G477" s="106">
        <f t="shared" si="14"/>
        <v>0</v>
      </c>
      <c r="H477" s="17"/>
      <c r="I477" s="17"/>
      <c r="J477" s="17"/>
      <c r="K477" s="17"/>
      <c r="L477" s="106">
        <f t="shared" si="15"/>
        <v>0</v>
      </c>
    </row>
    <row r="478" spans="1:12" customFormat="1" x14ac:dyDescent="0.25">
      <c r="A478" s="118"/>
      <c r="B478" s="17"/>
      <c r="C478" s="109"/>
      <c r="D478" s="109"/>
      <c r="E478" s="109"/>
      <c r="F478" s="109"/>
      <c r="G478" s="106">
        <f t="shared" si="14"/>
        <v>0</v>
      </c>
      <c r="H478" s="17"/>
      <c r="I478" s="17"/>
      <c r="J478" s="17"/>
      <c r="K478" s="17"/>
      <c r="L478" s="106">
        <f t="shared" si="15"/>
        <v>0</v>
      </c>
    </row>
    <row r="479" spans="1:12" customFormat="1" x14ac:dyDescent="0.25">
      <c r="A479" s="118"/>
      <c r="B479" s="17"/>
      <c r="C479" s="109"/>
      <c r="D479" s="109"/>
      <c r="E479" s="109"/>
      <c r="F479" s="109"/>
      <c r="G479" s="106">
        <f t="shared" si="14"/>
        <v>0</v>
      </c>
      <c r="H479" s="17"/>
      <c r="I479" s="17"/>
      <c r="J479" s="17"/>
      <c r="K479" s="17"/>
      <c r="L479" s="106">
        <f t="shared" si="15"/>
        <v>0</v>
      </c>
    </row>
    <row r="480" spans="1:12" customFormat="1" x14ac:dyDescent="0.25">
      <c r="A480" s="118"/>
      <c r="B480" s="17"/>
      <c r="C480" s="109"/>
      <c r="D480" s="109"/>
      <c r="E480" s="109"/>
      <c r="F480" s="109"/>
      <c r="G480" s="106">
        <f t="shared" si="14"/>
        <v>0</v>
      </c>
      <c r="H480" s="17"/>
      <c r="I480" s="17"/>
      <c r="J480" s="17"/>
      <c r="K480" s="17"/>
      <c r="L480" s="106">
        <f t="shared" si="15"/>
        <v>0</v>
      </c>
    </row>
    <row r="481" spans="1:12" customFormat="1" x14ac:dyDescent="0.25">
      <c r="A481" s="118"/>
      <c r="B481" s="17"/>
      <c r="C481" s="109"/>
      <c r="D481" s="109"/>
      <c r="E481" s="109"/>
      <c r="F481" s="109"/>
      <c r="G481" s="106">
        <f t="shared" si="14"/>
        <v>0</v>
      </c>
      <c r="H481" s="17"/>
      <c r="I481" s="17"/>
      <c r="J481" s="17"/>
      <c r="K481" s="17"/>
      <c r="L481" s="106">
        <f t="shared" si="15"/>
        <v>0</v>
      </c>
    </row>
    <row r="482" spans="1:12" customFormat="1" x14ac:dyDescent="0.25">
      <c r="A482" s="118"/>
      <c r="B482" s="17"/>
      <c r="C482" s="109"/>
      <c r="D482" s="109"/>
      <c r="E482" s="109"/>
      <c r="F482" s="109"/>
      <c r="G482" s="106">
        <f t="shared" si="14"/>
        <v>0</v>
      </c>
      <c r="H482" s="17"/>
      <c r="I482" s="17"/>
      <c r="J482" s="17"/>
      <c r="K482" s="17"/>
      <c r="L482" s="106">
        <f t="shared" si="15"/>
        <v>0</v>
      </c>
    </row>
    <row r="483" spans="1:12" customFormat="1" x14ac:dyDescent="0.25">
      <c r="A483" s="118"/>
      <c r="B483" s="17"/>
      <c r="C483" s="109"/>
      <c r="D483" s="109"/>
      <c r="E483" s="109"/>
      <c r="F483" s="109"/>
      <c r="G483" s="106">
        <f t="shared" si="14"/>
        <v>0</v>
      </c>
      <c r="H483" s="17"/>
      <c r="I483" s="17"/>
      <c r="J483" s="17"/>
      <c r="K483" s="17"/>
      <c r="L483" s="106">
        <f t="shared" si="15"/>
        <v>0</v>
      </c>
    </row>
    <row r="484" spans="1:12" customFormat="1" x14ac:dyDescent="0.25">
      <c r="A484" s="118"/>
      <c r="B484" s="17"/>
      <c r="C484" s="109"/>
      <c r="D484" s="109"/>
      <c r="E484" s="109"/>
      <c r="F484" s="109"/>
      <c r="G484" s="106">
        <f t="shared" si="14"/>
        <v>0</v>
      </c>
      <c r="H484" s="17"/>
      <c r="I484" s="17"/>
      <c r="J484" s="17"/>
      <c r="K484" s="17"/>
      <c r="L484" s="106">
        <f t="shared" si="15"/>
        <v>0</v>
      </c>
    </row>
    <row r="485" spans="1:12" customFormat="1" x14ac:dyDescent="0.25">
      <c r="A485" s="118"/>
      <c r="B485" s="17"/>
      <c r="C485" s="109"/>
      <c r="D485" s="109"/>
      <c r="E485" s="109"/>
      <c r="F485" s="109"/>
      <c r="G485" s="106">
        <f t="shared" si="14"/>
        <v>0</v>
      </c>
      <c r="H485" s="17"/>
      <c r="I485" s="17"/>
      <c r="J485" s="17"/>
      <c r="K485" s="17"/>
      <c r="L485" s="106">
        <f t="shared" si="15"/>
        <v>0</v>
      </c>
    </row>
    <row r="486" spans="1:12" customFormat="1" x14ac:dyDescent="0.25">
      <c r="A486" s="118"/>
      <c r="B486" s="17"/>
      <c r="C486" s="109"/>
      <c r="D486" s="109"/>
      <c r="E486" s="109"/>
      <c r="F486" s="109"/>
      <c r="G486" s="106">
        <f t="shared" si="14"/>
        <v>0</v>
      </c>
      <c r="H486" s="17"/>
      <c r="I486" s="17"/>
      <c r="J486" s="17"/>
      <c r="K486" s="17"/>
      <c r="L486" s="106">
        <f t="shared" si="15"/>
        <v>0</v>
      </c>
    </row>
    <row r="487" spans="1:12" customFormat="1" x14ac:dyDescent="0.25">
      <c r="A487" s="118"/>
      <c r="B487" s="17"/>
      <c r="C487" s="109"/>
      <c r="D487" s="109"/>
      <c r="E487" s="109"/>
      <c r="F487" s="109"/>
      <c r="G487" s="106">
        <f t="shared" si="14"/>
        <v>0</v>
      </c>
      <c r="H487" s="17"/>
      <c r="I487" s="17"/>
      <c r="J487" s="17"/>
      <c r="K487" s="17"/>
      <c r="L487" s="106">
        <f t="shared" si="15"/>
        <v>0</v>
      </c>
    </row>
    <row r="488" spans="1:12" customFormat="1" x14ac:dyDescent="0.25">
      <c r="A488" s="118"/>
      <c r="B488" s="17"/>
      <c r="C488" s="109"/>
      <c r="D488" s="109"/>
      <c r="E488" s="109"/>
      <c r="F488" s="109"/>
      <c r="G488" s="106">
        <f t="shared" si="14"/>
        <v>0</v>
      </c>
      <c r="H488" s="17"/>
      <c r="I488" s="17"/>
      <c r="J488" s="17"/>
      <c r="K488" s="17"/>
      <c r="L488" s="106">
        <f t="shared" si="15"/>
        <v>0</v>
      </c>
    </row>
    <row r="489" spans="1:12" customFormat="1" x14ac:dyDescent="0.25">
      <c r="A489" s="118"/>
      <c r="B489" s="17"/>
      <c r="C489" s="109"/>
      <c r="D489" s="109"/>
      <c r="E489" s="109"/>
      <c r="F489" s="109"/>
      <c r="G489" s="106">
        <f t="shared" si="14"/>
        <v>0</v>
      </c>
      <c r="H489" s="17"/>
      <c r="I489" s="17"/>
      <c r="J489" s="17"/>
      <c r="K489" s="17"/>
      <c r="L489" s="106">
        <f t="shared" si="15"/>
        <v>0</v>
      </c>
    </row>
    <row r="490" spans="1:12" customFormat="1" x14ac:dyDescent="0.25">
      <c r="A490" s="118"/>
      <c r="B490" s="17"/>
      <c r="C490" s="109"/>
      <c r="D490" s="109"/>
      <c r="E490" s="109"/>
      <c r="F490" s="109"/>
      <c r="G490" s="106">
        <f t="shared" si="14"/>
        <v>0</v>
      </c>
      <c r="H490" s="17"/>
      <c r="I490" s="17"/>
      <c r="J490" s="17"/>
      <c r="K490" s="17"/>
      <c r="L490" s="106">
        <f t="shared" si="15"/>
        <v>0</v>
      </c>
    </row>
    <row r="491" spans="1:12" customFormat="1" x14ac:dyDescent="0.25">
      <c r="A491" s="118"/>
      <c r="B491" s="17"/>
      <c r="C491" s="109"/>
      <c r="D491" s="109"/>
      <c r="E491" s="109"/>
      <c r="F491" s="109"/>
      <c r="G491" s="106">
        <f t="shared" si="14"/>
        <v>0</v>
      </c>
      <c r="H491" s="17"/>
      <c r="I491" s="17"/>
      <c r="J491" s="17"/>
      <c r="K491" s="17"/>
      <c r="L491" s="106">
        <f t="shared" si="15"/>
        <v>0</v>
      </c>
    </row>
    <row r="492" spans="1:12" customFormat="1" x14ac:dyDescent="0.25">
      <c r="A492" s="118"/>
      <c r="B492" s="17"/>
      <c r="C492" s="109"/>
      <c r="D492" s="109"/>
      <c r="E492" s="109"/>
      <c r="F492" s="109"/>
      <c r="G492" s="106">
        <f t="shared" si="14"/>
        <v>0</v>
      </c>
      <c r="H492" s="17"/>
      <c r="I492" s="17"/>
      <c r="J492" s="17"/>
      <c r="K492" s="17"/>
      <c r="L492" s="106">
        <f t="shared" si="15"/>
        <v>0</v>
      </c>
    </row>
    <row r="493" spans="1:12" customFormat="1" x14ac:dyDescent="0.25">
      <c r="A493" s="118"/>
      <c r="B493" s="17"/>
      <c r="C493" s="109"/>
      <c r="D493" s="109"/>
      <c r="E493" s="109"/>
      <c r="F493" s="109"/>
      <c r="G493" s="106">
        <f t="shared" si="14"/>
        <v>0</v>
      </c>
      <c r="H493" s="17"/>
      <c r="I493" s="17"/>
      <c r="J493" s="17"/>
      <c r="K493" s="17"/>
      <c r="L493" s="106">
        <f t="shared" si="15"/>
        <v>0</v>
      </c>
    </row>
    <row r="494" spans="1:12" customFormat="1" x14ac:dyDescent="0.25">
      <c r="A494" s="118"/>
      <c r="B494" s="17"/>
      <c r="C494" s="109"/>
      <c r="D494" s="109"/>
      <c r="E494" s="109"/>
      <c r="F494" s="109"/>
      <c r="G494" s="106">
        <f t="shared" si="14"/>
        <v>0</v>
      </c>
      <c r="H494" s="17"/>
      <c r="I494" s="17"/>
      <c r="J494" s="17"/>
      <c r="K494" s="17"/>
      <c r="L494" s="106">
        <f t="shared" si="15"/>
        <v>0</v>
      </c>
    </row>
    <row r="495" spans="1:12" customFormat="1" x14ac:dyDescent="0.25">
      <c r="A495" s="118"/>
      <c r="B495" s="17"/>
      <c r="C495" s="109"/>
      <c r="D495" s="109"/>
      <c r="E495" s="109"/>
      <c r="F495" s="109"/>
      <c r="G495" s="106">
        <f t="shared" si="14"/>
        <v>0</v>
      </c>
      <c r="H495" s="17"/>
      <c r="I495" s="17"/>
      <c r="J495" s="17"/>
      <c r="K495" s="17"/>
      <c r="L495" s="106">
        <f t="shared" si="15"/>
        <v>0</v>
      </c>
    </row>
    <row r="496" spans="1:12" customFormat="1" x14ac:dyDescent="0.25">
      <c r="A496" s="118"/>
      <c r="B496" s="17"/>
      <c r="C496" s="109"/>
      <c r="D496" s="109"/>
      <c r="E496" s="109"/>
      <c r="F496" s="109"/>
      <c r="G496" s="106">
        <f t="shared" si="14"/>
        <v>0</v>
      </c>
      <c r="H496" s="17"/>
      <c r="I496" s="17"/>
      <c r="J496" s="17"/>
      <c r="K496" s="17"/>
      <c r="L496" s="106">
        <f t="shared" si="15"/>
        <v>0</v>
      </c>
    </row>
    <row r="497" spans="1:12" customFormat="1" x14ac:dyDescent="0.25">
      <c r="A497" s="118"/>
      <c r="B497" s="17"/>
      <c r="C497" s="109"/>
      <c r="D497" s="109"/>
      <c r="E497" s="109"/>
      <c r="F497" s="109"/>
      <c r="G497" s="106">
        <f t="shared" si="14"/>
        <v>0</v>
      </c>
      <c r="H497" s="17"/>
      <c r="I497" s="17"/>
      <c r="J497" s="17"/>
      <c r="K497" s="17"/>
      <c r="L497" s="106">
        <f t="shared" si="15"/>
        <v>0</v>
      </c>
    </row>
    <row r="498" spans="1:12" customFormat="1" x14ac:dyDescent="0.25">
      <c r="A498" s="118"/>
      <c r="B498" s="17"/>
      <c r="C498" s="109"/>
      <c r="D498" s="109"/>
      <c r="E498" s="109"/>
      <c r="F498" s="109"/>
      <c r="G498" s="106">
        <f t="shared" si="14"/>
        <v>0</v>
      </c>
      <c r="H498" s="17"/>
      <c r="I498" s="17"/>
      <c r="J498" s="17"/>
      <c r="K498" s="17"/>
      <c r="L498" s="106">
        <f t="shared" si="15"/>
        <v>0</v>
      </c>
    </row>
    <row r="499" spans="1:12" customFormat="1" x14ac:dyDescent="0.25">
      <c r="A499" s="118"/>
      <c r="B499" s="17"/>
      <c r="C499" s="109"/>
      <c r="D499" s="109"/>
      <c r="E499" s="109"/>
      <c r="F499" s="109"/>
      <c r="G499" s="106">
        <f t="shared" si="14"/>
        <v>0</v>
      </c>
      <c r="H499" s="17"/>
      <c r="I499" s="17"/>
      <c r="J499" s="17"/>
      <c r="K499" s="17"/>
      <c r="L499" s="106">
        <f t="shared" si="15"/>
        <v>0</v>
      </c>
    </row>
    <row r="500" spans="1:12" customFormat="1" x14ac:dyDescent="0.25">
      <c r="A500" s="118"/>
      <c r="B500" s="17"/>
      <c r="C500" s="109"/>
      <c r="D500" s="109"/>
      <c r="E500" s="109"/>
      <c r="F500" s="109"/>
      <c r="G500" s="106">
        <f t="shared" si="14"/>
        <v>0</v>
      </c>
      <c r="H500" s="17"/>
      <c r="I500" s="17"/>
      <c r="J500" s="17"/>
      <c r="K500" s="17"/>
      <c r="L500" s="106">
        <f t="shared" si="15"/>
        <v>0</v>
      </c>
    </row>
  </sheetData>
  <autoFilter ref="A2:L500" xr:uid="{9F929C55-2009-49B2-A306-7A290B3E96D8}"/>
  <customSheetViews>
    <customSheetView guid="{DACD6839-11B2-4306-A105-E4EA0BCEA251}" scale="80" fitToPage="1" showAutoFilter="1">
      <pane ySplit="2" topLeftCell="A3" activePane="bottomLeft" state="frozen"/>
      <selection pane="bottomLeft" activeCell="G3" sqref="G3"/>
      <colBreaks count="1" manualBreakCount="1">
        <brk id="12" max="1048575" man="1"/>
      </colBreaks>
      <pageMargins left="0.7" right="0.7" top="0.75" bottom="0.75" header="0.3" footer="0.3"/>
      <pageSetup scale="34" fitToHeight="0" orientation="portrait" r:id="rId1"/>
      <autoFilter ref="A2:L500" xr:uid="{00000000-0000-0000-0000-000000000000}"/>
    </customSheetView>
  </customSheetViews>
  <mergeCells count="2">
    <mergeCell ref="C1:F1"/>
    <mergeCell ref="I1:L1"/>
  </mergeCells>
  <pageMargins left="0.7" right="0.7" top="0.75" bottom="0.75" header="0.3" footer="0.3"/>
  <pageSetup scale="34" fitToHeight="0" orientation="portrait" r:id="rId2"/>
  <colBreaks count="1" manualBreakCount="1">
    <brk id="12"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E564B-5CA9-4C34-9698-ACC9433C736F}">
  <sheetPr>
    <tabColor rgb="FFFFC000"/>
  </sheetPr>
  <dimension ref="A1:I500"/>
  <sheetViews>
    <sheetView zoomScale="85" zoomScaleNormal="85" workbookViewId="0">
      <pane ySplit="1" topLeftCell="A2" activePane="bottomLeft" state="frozen"/>
      <selection pane="bottomLeft" activeCell="C30" sqref="C30"/>
    </sheetView>
  </sheetViews>
  <sheetFormatPr defaultRowHeight="15" x14ac:dyDescent="0.25"/>
  <cols>
    <col min="1" max="1" width="19.7109375" style="120" customWidth="1"/>
    <col min="2" max="2" width="35.85546875" style="26" customWidth="1"/>
    <col min="3" max="3" width="28.140625" style="117" customWidth="1"/>
    <col min="4" max="5" width="28.140625" style="110" customWidth="1"/>
    <col min="6" max="6" width="24.28515625" style="13" bestFit="1" customWidth="1"/>
    <col min="7" max="7" width="38.140625" style="13" bestFit="1" customWidth="1"/>
    <col min="8" max="8" width="20.28515625" style="201" customWidth="1"/>
    <col min="9" max="16384" width="9.140625" style="13"/>
  </cols>
  <sheetData>
    <row r="1" spans="1:9" s="202" customFormat="1" ht="58.5" customHeight="1" x14ac:dyDescent="0.3">
      <c r="A1" s="199" t="s">
        <v>132</v>
      </c>
      <c r="B1" s="199" t="s">
        <v>133</v>
      </c>
      <c r="C1" s="199" t="s">
        <v>136</v>
      </c>
      <c r="D1" s="217" t="s">
        <v>137</v>
      </c>
      <c r="E1" s="217" t="s">
        <v>10</v>
      </c>
      <c r="F1" s="23" t="s">
        <v>55</v>
      </c>
      <c r="G1" s="200" t="s">
        <v>150</v>
      </c>
      <c r="H1" s="201">
        <f>SUM(D:E)</f>
        <v>3000</v>
      </c>
    </row>
    <row r="2" spans="1:9" customFormat="1" x14ac:dyDescent="0.25">
      <c r="A2" s="119">
        <v>43952</v>
      </c>
      <c r="B2" s="115" t="s">
        <v>138</v>
      </c>
      <c r="C2" s="116" t="s">
        <v>149</v>
      </c>
      <c r="D2" s="109">
        <v>1000</v>
      </c>
      <c r="E2" s="109"/>
      <c r="G2" s="121" t="s">
        <v>168</v>
      </c>
      <c r="H2" s="201"/>
    </row>
    <row r="3" spans="1:9" customFormat="1" x14ac:dyDescent="0.25">
      <c r="A3" s="119">
        <v>43983</v>
      </c>
      <c r="B3" s="25" t="s">
        <v>139</v>
      </c>
      <c r="C3" s="116" t="s">
        <v>134</v>
      </c>
      <c r="D3" s="109">
        <v>1000</v>
      </c>
      <c r="E3" s="109"/>
      <c r="G3" s="216" t="s">
        <v>169</v>
      </c>
      <c r="H3" s="201">
        <f>SUM('Payroll Cost'!$I:$I)</f>
        <v>100</v>
      </c>
      <c r="I3" s="201"/>
    </row>
    <row r="4" spans="1:9" customFormat="1" x14ac:dyDescent="0.25">
      <c r="A4" s="118">
        <v>43966</v>
      </c>
      <c r="B4" s="25" t="s">
        <v>140</v>
      </c>
      <c r="C4" s="116" t="s">
        <v>135</v>
      </c>
      <c r="D4" s="109">
        <v>100</v>
      </c>
      <c r="E4" s="109"/>
      <c r="G4" s="216" t="s">
        <v>170</v>
      </c>
      <c r="H4" s="201">
        <f>SUM('Payroll Cost'!$J:$J)</f>
        <v>200</v>
      </c>
    </row>
    <row r="5" spans="1:9" customFormat="1" x14ac:dyDescent="0.25">
      <c r="A5" s="118">
        <v>43966</v>
      </c>
      <c r="B5" s="25" t="s">
        <v>155</v>
      </c>
      <c r="C5" s="116" t="s">
        <v>156</v>
      </c>
      <c r="D5" s="109"/>
      <c r="E5" s="109">
        <v>900</v>
      </c>
      <c r="G5" s="121" t="s">
        <v>151</v>
      </c>
      <c r="H5" s="201">
        <f>H1-H3-H4</f>
        <v>2700</v>
      </c>
    </row>
    <row r="6" spans="1:9" customFormat="1" x14ac:dyDescent="0.25">
      <c r="A6" s="118"/>
      <c r="B6" s="25"/>
      <c r="C6" s="116"/>
      <c r="D6" s="109"/>
      <c r="E6" s="109"/>
      <c r="H6" s="201"/>
    </row>
    <row r="7" spans="1:9" customFormat="1" x14ac:dyDescent="0.25">
      <c r="A7" s="118"/>
      <c r="B7" s="115"/>
      <c r="C7" s="116"/>
      <c r="D7" s="109"/>
      <c r="E7" s="109"/>
      <c r="H7" s="201"/>
    </row>
    <row r="8" spans="1:9" customFormat="1" x14ac:dyDescent="0.25">
      <c r="A8" s="118"/>
      <c r="B8" s="25"/>
      <c r="C8" s="116"/>
      <c r="D8" s="109"/>
      <c r="E8" s="109"/>
      <c r="H8" s="201"/>
    </row>
    <row r="9" spans="1:9" customFormat="1" x14ac:dyDescent="0.25">
      <c r="A9" s="118"/>
      <c r="B9" s="25"/>
      <c r="C9" s="116"/>
      <c r="D9" s="109"/>
      <c r="E9" s="109"/>
      <c r="H9" s="201"/>
    </row>
    <row r="10" spans="1:9" customFormat="1" x14ac:dyDescent="0.25">
      <c r="A10" s="118"/>
      <c r="B10" s="25"/>
      <c r="C10" s="116"/>
      <c r="D10" s="109"/>
      <c r="E10" s="109"/>
      <c r="H10" s="201"/>
    </row>
    <row r="11" spans="1:9" customFormat="1" x14ac:dyDescent="0.25">
      <c r="A11" s="118"/>
      <c r="B11" s="25"/>
      <c r="C11" s="116"/>
      <c r="D11" s="109"/>
      <c r="E11" s="109"/>
      <c r="H11" s="201"/>
    </row>
    <row r="12" spans="1:9" customFormat="1" x14ac:dyDescent="0.25">
      <c r="A12" s="118"/>
      <c r="B12" s="25"/>
      <c r="C12" s="116"/>
      <c r="D12" s="109"/>
      <c r="E12" s="109"/>
      <c r="H12" s="201"/>
    </row>
    <row r="13" spans="1:9" customFormat="1" x14ac:dyDescent="0.25">
      <c r="A13" s="118"/>
      <c r="B13" s="25"/>
      <c r="C13" s="116"/>
      <c r="D13" s="109"/>
      <c r="E13" s="109"/>
      <c r="H13" s="201"/>
    </row>
    <row r="14" spans="1:9" customFormat="1" x14ac:dyDescent="0.25">
      <c r="A14" s="118"/>
      <c r="B14" s="25"/>
      <c r="C14" s="116"/>
      <c r="D14" s="109"/>
      <c r="E14" s="109"/>
      <c r="H14" s="201"/>
    </row>
    <row r="15" spans="1:9" customFormat="1" x14ac:dyDescent="0.25">
      <c r="A15" s="118"/>
      <c r="B15" s="25"/>
      <c r="C15" s="116"/>
      <c r="D15" s="109"/>
      <c r="E15" s="109"/>
      <c r="H15" s="201"/>
    </row>
    <row r="16" spans="1:9" customFormat="1" x14ac:dyDescent="0.25">
      <c r="A16" s="118"/>
      <c r="B16" s="25"/>
      <c r="C16" s="116"/>
      <c r="D16" s="109"/>
      <c r="E16" s="109"/>
      <c r="H16" s="201"/>
    </row>
    <row r="17" spans="1:8" customFormat="1" x14ac:dyDescent="0.25">
      <c r="A17" s="118"/>
      <c r="B17" s="25"/>
      <c r="C17" s="116"/>
      <c r="D17" s="109"/>
      <c r="E17" s="109"/>
      <c r="H17" s="201"/>
    </row>
    <row r="18" spans="1:8" customFormat="1" x14ac:dyDescent="0.25">
      <c r="A18" s="118"/>
      <c r="B18" s="25"/>
      <c r="C18" s="116"/>
      <c r="D18" s="109"/>
      <c r="E18" s="109"/>
      <c r="H18" s="201"/>
    </row>
    <row r="19" spans="1:8" customFormat="1" x14ac:dyDescent="0.25">
      <c r="A19" s="118"/>
      <c r="B19" s="25"/>
      <c r="C19" s="116"/>
      <c r="D19" s="109"/>
      <c r="E19" s="109"/>
      <c r="H19" s="201"/>
    </row>
    <row r="20" spans="1:8" customFormat="1" x14ac:dyDescent="0.25">
      <c r="A20" s="118"/>
      <c r="B20" s="25"/>
      <c r="C20" s="116"/>
      <c r="D20" s="109"/>
      <c r="E20" s="109"/>
      <c r="H20" s="201"/>
    </row>
    <row r="21" spans="1:8" customFormat="1" x14ac:dyDescent="0.25">
      <c r="A21" s="118"/>
      <c r="B21" s="25"/>
      <c r="C21" s="116"/>
      <c r="D21" s="109"/>
      <c r="E21" s="109"/>
      <c r="H21" s="201"/>
    </row>
    <row r="22" spans="1:8" customFormat="1" x14ac:dyDescent="0.25">
      <c r="A22" s="118"/>
      <c r="B22" s="25"/>
      <c r="C22" s="116"/>
      <c r="D22" s="109"/>
      <c r="E22" s="109"/>
      <c r="H22" s="201"/>
    </row>
    <row r="23" spans="1:8" customFormat="1" x14ac:dyDescent="0.25">
      <c r="A23" s="118"/>
      <c r="B23" s="25"/>
      <c r="C23" s="116"/>
      <c r="D23" s="109"/>
      <c r="E23" s="109"/>
      <c r="H23" s="201"/>
    </row>
    <row r="24" spans="1:8" customFormat="1" x14ac:dyDescent="0.25">
      <c r="A24" s="118"/>
      <c r="B24" s="25"/>
      <c r="C24" s="116"/>
      <c r="D24" s="109"/>
      <c r="E24" s="109"/>
      <c r="H24" s="201"/>
    </row>
    <row r="25" spans="1:8" customFormat="1" x14ac:dyDescent="0.25">
      <c r="A25" s="118"/>
      <c r="B25" s="25"/>
      <c r="C25" s="116"/>
      <c r="D25" s="109"/>
      <c r="E25" s="109"/>
      <c r="H25" s="201"/>
    </row>
    <row r="26" spans="1:8" customFormat="1" x14ac:dyDescent="0.25">
      <c r="A26" s="118"/>
      <c r="B26" s="25"/>
      <c r="C26" s="116"/>
      <c r="D26" s="109"/>
      <c r="E26" s="109"/>
      <c r="H26" s="201"/>
    </row>
    <row r="27" spans="1:8" customFormat="1" x14ac:dyDescent="0.25">
      <c r="A27" s="118"/>
      <c r="B27" s="25"/>
      <c r="C27" s="116"/>
      <c r="D27" s="109"/>
      <c r="E27" s="109"/>
      <c r="H27" s="201"/>
    </row>
    <row r="28" spans="1:8" customFormat="1" x14ac:dyDescent="0.25">
      <c r="A28" s="118"/>
      <c r="B28" s="25"/>
      <c r="C28" s="116"/>
      <c r="D28" s="109"/>
      <c r="E28" s="109"/>
      <c r="H28" s="201"/>
    </row>
    <row r="29" spans="1:8" customFormat="1" x14ac:dyDescent="0.25">
      <c r="A29" s="118"/>
      <c r="B29" s="25"/>
      <c r="C29" s="116"/>
      <c r="D29" s="109"/>
      <c r="E29" s="109"/>
      <c r="H29" s="201"/>
    </row>
    <row r="30" spans="1:8" customFormat="1" x14ac:dyDescent="0.25">
      <c r="A30" s="118"/>
      <c r="B30" s="25"/>
      <c r="C30" s="116"/>
      <c r="D30" s="109"/>
      <c r="E30" s="109"/>
      <c r="H30" s="201"/>
    </row>
    <row r="31" spans="1:8" customFormat="1" x14ac:dyDescent="0.25">
      <c r="A31" s="118"/>
      <c r="B31" s="25"/>
      <c r="C31" s="116"/>
      <c r="D31" s="109"/>
      <c r="E31" s="109"/>
      <c r="H31" s="201"/>
    </row>
    <row r="32" spans="1:8" customFormat="1" x14ac:dyDescent="0.25">
      <c r="A32" s="118"/>
      <c r="B32" s="25"/>
      <c r="C32" s="116"/>
      <c r="D32" s="109"/>
      <c r="E32" s="109"/>
      <c r="H32" s="201"/>
    </row>
    <row r="33" spans="1:8" customFormat="1" x14ac:dyDescent="0.25">
      <c r="A33" s="118"/>
      <c r="B33" s="25"/>
      <c r="C33" s="116"/>
      <c r="D33" s="109"/>
      <c r="E33" s="109"/>
      <c r="H33" s="201"/>
    </row>
    <row r="34" spans="1:8" customFormat="1" x14ac:dyDescent="0.25">
      <c r="A34" s="118"/>
      <c r="B34" s="25"/>
      <c r="C34" s="116"/>
      <c r="D34" s="109"/>
      <c r="E34" s="109"/>
      <c r="H34" s="201"/>
    </row>
    <row r="35" spans="1:8" customFormat="1" x14ac:dyDescent="0.25">
      <c r="A35" s="118"/>
      <c r="B35" s="25"/>
      <c r="C35" s="116"/>
      <c r="D35" s="109"/>
      <c r="E35" s="109"/>
      <c r="H35" s="201"/>
    </row>
    <row r="36" spans="1:8" customFormat="1" x14ac:dyDescent="0.25">
      <c r="A36" s="118"/>
      <c r="B36" s="25"/>
      <c r="C36" s="116"/>
      <c r="D36" s="109"/>
      <c r="E36" s="109"/>
      <c r="H36" s="201"/>
    </row>
    <row r="37" spans="1:8" customFormat="1" x14ac:dyDescent="0.25">
      <c r="A37" s="118"/>
      <c r="B37" s="25"/>
      <c r="C37" s="116"/>
      <c r="D37" s="109"/>
      <c r="E37" s="109"/>
      <c r="H37" s="201"/>
    </row>
    <row r="38" spans="1:8" customFormat="1" x14ac:dyDescent="0.25">
      <c r="A38" s="118"/>
      <c r="B38" s="25"/>
      <c r="C38" s="116"/>
      <c r="D38" s="109"/>
      <c r="E38" s="109"/>
      <c r="H38" s="201"/>
    </row>
    <row r="39" spans="1:8" customFormat="1" x14ac:dyDescent="0.25">
      <c r="A39" s="118"/>
      <c r="B39" s="25"/>
      <c r="C39" s="116"/>
      <c r="D39" s="109"/>
      <c r="E39" s="109"/>
      <c r="H39" s="201"/>
    </row>
    <row r="40" spans="1:8" customFormat="1" x14ac:dyDescent="0.25">
      <c r="A40" s="118"/>
      <c r="B40" s="25"/>
      <c r="C40" s="116"/>
      <c r="D40" s="109"/>
      <c r="E40" s="109"/>
      <c r="H40" s="201"/>
    </row>
    <row r="41" spans="1:8" customFormat="1" x14ac:dyDescent="0.25">
      <c r="A41" s="118"/>
      <c r="B41" s="25"/>
      <c r="C41" s="116"/>
      <c r="D41" s="109"/>
      <c r="E41" s="109"/>
      <c r="H41" s="201"/>
    </row>
    <row r="42" spans="1:8" customFormat="1" x14ac:dyDescent="0.25">
      <c r="A42" s="118"/>
      <c r="B42" s="25"/>
      <c r="C42" s="116"/>
      <c r="D42" s="109"/>
      <c r="E42" s="109"/>
      <c r="H42" s="201"/>
    </row>
    <row r="43" spans="1:8" customFormat="1" x14ac:dyDescent="0.25">
      <c r="A43" s="118"/>
      <c r="B43" s="25"/>
      <c r="C43" s="116"/>
      <c r="D43" s="109"/>
      <c r="E43" s="109"/>
      <c r="H43" s="201"/>
    </row>
    <row r="44" spans="1:8" customFormat="1" x14ac:dyDescent="0.25">
      <c r="A44" s="118"/>
      <c r="B44" s="25"/>
      <c r="C44" s="116"/>
      <c r="D44" s="109"/>
      <c r="E44" s="109"/>
      <c r="H44" s="201"/>
    </row>
    <row r="45" spans="1:8" customFormat="1" x14ac:dyDescent="0.25">
      <c r="A45" s="118"/>
      <c r="B45" s="25"/>
      <c r="C45" s="116"/>
      <c r="D45" s="109"/>
      <c r="E45" s="109"/>
      <c r="H45" s="201"/>
    </row>
    <row r="46" spans="1:8" customFormat="1" x14ac:dyDescent="0.25">
      <c r="A46" s="118"/>
      <c r="B46" s="25"/>
      <c r="C46" s="116"/>
      <c r="D46" s="109"/>
      <c r="E46" s="109"/>
      <c r="H46" s="201"/>
    </row>
    <row r="47" spans="1:8" customFormat="1" x14ac:dyDescent="0.25">
      <c r="A47" s="118"/>
      <c r="B47" s="25"/>
      <c r="C47" s="116"/>
      <c r="D47" s="109"/>
      <c r="E47" s="109"/>
      <c r="H47" s="201"/>
    </row>
    <row r="48" spans="1:8" customFormat="1" x14ac:dyDescent="0.25">
      <c r="A48" s="118"/>
      <c r="B48" s="25"/>
      <c r="C48" s="116"/>
      <c r="D48" s="109"/>
      <c r="E48" s="109"/>
      <c r="H48" s="201"/>
    </row>
    <row r="49" spans="1:8" customFormat="1" x14ac:dyDescent="0.25">
      <c r="A49" s="118"/>
      <c r="B49" s="25"/>
      <c r="C49" s="116"/>
      <c r="D49" s="109"/>
      <c r="E49" s="109"/>
      <c r="H49" s="201"/>
    </row>
    <row r="50" spans="1:8" customFormat="1" x14ac:dyDescent="0.25">
      <c r="A50" s="118"/>
      <c r="B50" s="25"/>
      <c r="C50" s="116"/>
      <c r="D50" s="109"/>
      <c r="E50" s="109"/>
      <c r="H50" s="201"/>
    </row>
    <row r="51" spans="1:8" customFormat="1" x14ac:dyDescent="0.25">
      <c r="A51" s="118"/>
      <c r="B51" s="25"/>
      <c r="C51" s="116"/>
      <c r="D51" s="109"/>
      <c r="E51" s="109"/>
      <c r="H51" s="201"/>
    </row>
    <row r="52" spans="1:8" customFormat="1" x14ac:dyDescent="0.25">
      <c r="A52" s="118"/>
      <c r="B52" s="25"/>
      <c r="C52" s="116"/>
      <c r="D52" s="109"/>
      <c r="E52" s="109"/>
      <c r="H52" s="201"/>
    </row>
    <row r="53" spans="1:8" customFormat="1" x14ac:dyDescent="0.25">
      <c r="A53" s="118"/>
      <c r="B53" s="25"/>
      <c r="C53" s="116"/>
      <c r="D53" s="109"/>
      <c r="E53" s="109"/>
      <c r="H53" s="201"/>
    </row>
    <row r="54" spans="1:8" customFormat="1" x14ac:dyDescent="0.25">
      <c r="A54" s="118"/>
      <c r="B54" s="25"/>
      <c r="C54" s="116"/>
      <c r="D54" s="109"/>
      <c r="E54" s="109"/>
      <c r="H54" s="201"/>
    </row>
    <row r="55" spans="1:8" customFormat="1" x14ac:dyDescent="0.25">
      <c r="A55" s="118"/>
      <c r="B55" s="25"/>
      <c r="C55" s="116"/>
      <c r="D55" s="109"/>
      <c r="E55" s="109"/>
      <c r="H55" s="201"/>
    </row>
    <row r="56" spans="1:8" customFormat="1" x14ac:dyDescent="0.25">
      <c r="A56" s="118"/>
      <c r="B56" s="25"/>
      <c r="C56" s="116"/>
      <c r="D56" s="109"/>
      <c r="E56" s="109"/>
      <c r="H56" s="201"/>
    </row>
    <row r="57" spans="1:8" customFormat="1" x14ac:dyDescent="0.25">
      <c r="A57" s="118"/>
      <c r="B57" s="25"/>
      <c r="C57" s="116"/>
      <c r="D57" s="109"/>
      <c r="E57" s="109"/>
      <c r="H57" s="201"/>
    </row>
    <row r="58" spans="1:8" customFormat="1" x14ac:dyDescent="0.25">
      <c r="A58" s="118"/>
      <c r="B58" s="25"/>
      <c r="C58" s="116"/>
      <c r="D58" s="109"/>
      <c r="E58" s="109"/>
      <c r="H58" s="201"/>
    </row>
    <row r="59" spans="1:8" customFormat="1" x14ac:dyDescent="0.25">
      <c r="A59" s="118"/>
      <c r="B59" s="25"/>
      <c r="C59" s="116"/>
      <c r="D59" s="109"/>
      <c r="E59" s="109"/>
      <c r="H59" s="201"/>
    </row>
    <row r="60" spans="1:8" customFormat="1" x14ac:dyDescent="0.25">
      <c r="A60" s="118"/>
      <c r="B60" s="25"/>
      <c r="C60" s="116"/>
      <c r="D60" s="109"/>
      <c r="E60" s="109"/>
      <c r="H60" s="201"/>
    </row>
    <row r="61" spans="1:8" customFormat="1" x14ac:dyDescent="0.25">
      <c r="A61" s="118"/>
      <c r="B61" s="25"/>
      <c r="C61" s="116"/>
      <c r="D61" s="109"/>
      <c r="E61" s="109"/>
      <c r="H61" s="201"/>
    </row>
    <row r="62" spans="1:8" customFormat="1" x14ac:dyDescent="0.25">
      <c r="A62" s="118"/>
      <c r="B62" s="25"/>
      <c r="C62" s="116"/>
      <c r="D62" s="109"/>
      <c r="E62" s="109"/>
      <c r="H62" s="201"/>
    </row>
    <row r="63" spans="1:8" customFormat="1" x14ac:dyDescent="0.25">
      <c r="A63" s="118"/>
      <c r="B63" s="25"/>
      <c r="C63" s="116"/>
      <c r="D63" s="109"/>
      <c r="E63" s="109"/>
      <c r="H63" s="201"/>
    </row>
    <row r="64" spans="1:8" customFormat="1" x14ac:dyDescent="0.25">
      <c r="A64" s="118"/>
      <c r="B64" s="25"/>
      <c r="C64" s="116"/>
      <c r="D64" s="109"/>
      <c r="E64" s="109"/>
      <c r="H64" s="201"/>
    </row>
    <row r="65" spans="1:8" customFormat="1" x14ac:dyDescent="0.25">
      <c r="A65" s="118"/>
      <c r="B65" s="25"/>
      <c r="C65" s="116"/>
      <c r="D65" s="109"/>
      <c r="E65" s="109"/>
      <c r="H65" s="201"/>
    </row>
    <row r="66" spans="1:8" customFormat="1" x14ac:dyDescent="0.25">
      <c r="A66" s="118"/>
      <c r="B66" s="25"/>
      <c r="C66" s="116"/>
      <c r="D66" s="109"/>
      <c r="E66" s="109"/>
      <c r="H66" s="201"/>
    </row>
    <row r="67" spans="1:8" customFormat="1" x14ac:dyDescent="0.25">
      <c r="A67" s="118"/>
      <c r="B67" s="25"/>
      <c r="C67" s="116"/>
      <c r="D67" s="109"/>
      <c r="E67" s="109"/>
      <c r="H67" s="201"/>
    </row>
    <row r="68" spans="1:8" customFormat="1" x14ac:dyDescent="0.25">
      <c r="A68" s="118"/>
      <c r="B68" s="25"/>
      <c r="C68" s="116"/>
      <c r="D68" s="109"/>
      <c r="E68" s="109"/>
      <c r="H68" s="201"/>
    </row>
    <row r="69" spans="1:8" customFormat="1" x14ac:dyDescent="0.25">
      <c r="A69" s="118"/>
      <c r="B69" s="25"/>
      <c r="C69" s="116"/>
      <c r="D69" s="109"/>
      <c r="E69" s="109"/>
      <c r="H69" s="201"/>
    </row>
    <row r="70" spans="1:8" customFormat="1" x14ac:dyDescent="0.25">
      <c r="A70" s="118"/>
      <c r="B70" s="25"/>
      <c r="C70" s="116"/>
      <c r="D70" s="109"/>
      <c r="E70" s="109"/>
      <c r="H70" s="201"/>
    </row>
    <row r="71" spans="1:8" customFormat="1" x14ac:dyDescent="0.25">
      <c r="A71" s="118"/>
      <c r="B71" s="25"/>
      <c r="C71" s="116"/>
      <c r="D71" s="109"/>
      <c r="E71" s="109"/>
      <c r="H71" s="201"/>
    </row>
    <row r="72" spans="1:8" customFormat="1" x14ac:dyDescent="0.25">
      <c r="A72" s="118"/>
      <c r="B72" s="25"/>
      <c r="C72" s="116"/>
      <c r="D72" s="109"/>
      <c r="E72" s="109"/>
      <c r="H72" s="201"/>
    </row>
    <row r="73" spans="1:8" customFormat="1" x14ac:dyDescent="0.25">
      <c r="A73" s="118"/>
      <c r="B73" s="25"/>
      <c r="C73" s="116"/>
      <c r="D73" s="109"/>
      <c r="E73" s="109"/>
      <c r="H73" s="201"/>
    </row>
    <row r="74" spans="1:8" customFormat="1" x14ac:dyDescent="0.25">
      <c r="A74" s="118"/>
      <c r="B74" s="25"/>
      <c r="C74" s="116"/>
      <c r="D74" s="109"/>
      <c r="E74" s="109"/>
      <c r="H74" s="201"/>
    </row>
    <row r="75" spans="1:8" customFormat="1" x14ac:dyDescent="0.25">
      <c r="A75" s="118"/>
      <c r="B75" s="25"/>
      <c r="C75" s="116"/>
      <c r="D75" s="109"/>
      <c r="E75" s="109"/>
      <c r="H75" s="201"/>
    </row>
    <row r="76" spans="1:8" customFormat="1" x14ac:dyDescent="0.25">
      <c r="A76" s="118"/>
      <c r="B76" s="25"/>
      <c r="C76" s="116"/>
      <c r="D76" s="109"/>
      <c r="E76" s="109"/>
      <c r="H76" s="201"/>
    </row>
    <row r="77" spans="1:8" customFormat="1" x14ac:dyDescent="0.25">
      <c r="A77" s="118"/>
      <c r="B77" s="25"/>
      <c r="C77" s="116"/>
      <c r="D77" s="109"/>
      <c r="E77" s="109"/>
      <c r="H77" s="201"/>
    </row>
    <row r="78" spans="1:8" customFormat="1" x14ac:dyDescent="0.25">
      <c r="A78" s="118"/>
      <c r="B78" s="25"/>
      <c r="C78" s="116"/>
      <c r="D78" s="109"/>
      <c r="E78" s="109"/>
      <c r="H78" s="201"/>
    </row>
    <row r="79" spans="1:8" customFormat="1" x14ac:dyDescent="0.25">
      <c r="A79" s="118"/>
      <c r="B79" s="25"/>
      <c r="C79" s="116"/>
      <c r="D79" s="109"/>
      <c r="E79" s="109"/>
      <c r="H79" s="201"/>
    </row>
    <row r="80" spans="1:8" customFormat="1" x14ac:dyDescent="0.25">
      <c r="A80" s="118"/>
      <c r="B80" s="25"/>
      <c r="C80" s="116"/>
      <c r="D80" s="109"/>
      <c r="E80" s="109"/>
      <c r="H80" s="201"/>
    </row>
    <row r="81" spans="1:8" customFormat="1" x14ac:dyDescent="0.25">
      <c r="A81" s="118"/>
      <c r="B81" s="25"/>
      <c r="C81" s="116"/>
      <c r="D81" s="109"/>
      <c r="E81" s="109"/>
      <c r="H81" s="201"/>
    </row>
    <row r="82" spans="1:8" customFormat="1" x14ac:dyDescent="0.25">
      <c r="A82" s="118"/>
      <c r="B82" s="25"/>
      <c r="C82" s="116"/>
      <c r="D82" s="109"/>
      <c r="E82" s="109"/>
      <c r="H82" s="201"/>
    </row>
    <row r="83" spans="1:8" customFormat="1" x14ac:dyDescent="0.25">
      <c r="A83" s="118"/>
      <c r="B83" s="25"/>
      <c r="C83" s="116"/>
      <c r="D83" s="109"/>
      <c r="E83" s="109"/>
      <c r="H83" s="201"/>
    </row>
    <row r="84" spans="1:8" customFormat="1" x14ac:dyDescent="0.25">
      <c r="A84" s="118"/>
      <c r="B84" s="25"/>
      <c r="C84" s="116"/>
      <c r="D84" s="109"/>
      <c r="E84" s="109"/>
      <c r="H84" s="201"/>
    </row>
    <row r="85" spans="1:8" customFormat="1" x14ac:dyDescent="0.25">
      <c r="A85" s="118"/>
      <c r="B85" s="25"/>
      <c r="C85" s="116"/>
      <c r="D85" s="109"/>
      <c r="E85" s="109"/>
      <c r="H85" s="201"/>
    </row>
    <row r="86" spans="1:8" customFormat="1" x14ac:dyDescent="0.25">
      <c r="A86" s="118"/>
      <c r="B86" s="25"/>
      <c r="C86" s="116"/>
      <c r="D86" s="109"/>
      <c r="E86" s="109"/>
      <c r="H86" s="201"/>
    </row>
    <row r="87" spans="1:8" customFormat="1" x14ac:dyDescent="0.25">
      <c r="A87" s="118"/>
      <c r="B87" s="25"/>
      <c r="C87" s="116"/>
      <c r="D87" s="109"/>
      <c r="E87" s="109"/>
      <c r="H87" s="201"/>
    </row>
    <row r="88" spans="1:8" customFormat="1" x14ac:dyDescent="0.25">
      <c r="A88" s="118"/>
      <c r="B88" s="25"/>
      <c r="C88" s="116"/>
      <c r="D88" s="109"/>
      <c r="E88" s="109"/>
      <c r="H88" s="201"/>
    </row>
    <row r="89" spans="1:8" customFormat="1" x14ac:dyDescent="0.25">
      <c r="A89" s="118"/>
      <c r="B89" s="25"/>
      <c r="C89" s="116"/>
      <c r="D89" s="109"/>
      <c r="E89" s="109"/>
      <c r="H89" s="201"/>
    </row>
    <row r="90" spans="1:8" customFormat="1" x14ac:dyDescent="0.25">
      <c r="A90" s="118"/>
      <c r="B90" s="25"/>
      <c r="C90" s="116"/>
      <c r="D90" s="109"/>
      <c r="E90" s="109"/>
      <c r="H90" s="201"/>
    </row>
    <row r="91" spans="1:8" customFormat="1" x14ac:dyDescent="0.25">
      <c r="A91" s="118"/>
      <c r="B91" s="25"/>
      <c r="C91" s="116"/>
      <c r="D91" s="109"/>
      <c r="E91" s="109"/>
      <c r="H91" s="201"/>
    </row>
    <row r="92" spans="1:8" customFormat="1" x14ac:dyDescent="0.25">
      <c r="A92" s="118"/>
      <c r="B92" s="25"/>
      <c r="C92" s="116"/>
      <c r="D92" s="109"/>
      <c r="E92" s="109"/>
      <c r="H92" s="201"/>
    </row>
    <row r="93" spans="1:8" customFormat="1" x14ac:dyDescent="0.25">
      <c r="A93" s="118"/>
      <c r="B93" s="25"/>
      <c r="C93" s="116"/>
      <c r="D93" s="109"/>
      <c r="E93" s="109"/>
      <c r="H93" s="201"/>
    </row>
    <row r="94" spans="1:8" customFormat="1" x14ac:dyDescent="0.25">
      <c r="A94" s="118"/>
      <c r="B94" s="25"/>
      <c r="C94" s="116"/>
      <c r="D94" s="109"/>
      <c r="E94" s="109"/>
      <c r="H94" s="201"/>
    </row>
    <row r="95" spans="1:8" customFormat="1" x14ac:dyDescent="0.25">
      <c r="A95" s="118"/>
      <c r="B95" s="25"/>
      <c r="C95" s="116"/>
      <c r="D95" s="109"/>
      <c r="E95" s="109"/>
      <c r="H95" s="201"/>
    </row>
    <row r="96" spans="1:8" customFormat="1" x14ac:dyDescent="0.25">
      <c r="A96" s="118"/>
      <c r="B96" s="25"/>
      <c r="C96" s="116"/>
      <c r="D96" s="109"/>
      <c r="E96" s="109"/>
      <c r="H96" s="201"/>
    </row>
    <row r="97" spans="1:8" customFormat="1" x14ac:dyDescent="0.25">
      <c r="A97" s="118"/>
      <c r="B97" s="25"/>
      <c r="C97" s="116"/>
      <c r="D97" s="109"/>
      <c r="E97" s="109"/>
      <c r="H97" s="201"/>
    </row>
    <row r="98" spans="1:8" customFormat="1" x14ac:dyDescent="0.25">
      <c r="A98" s="118"/>
      <c r="B98" s="25"/>
      <c r="C98" s="116"/>
      <c r="D98" s="109"/>
      <c r="E98" s="109"/>
      <c r="H98" s="201"/>
    </row>
    <row r="99" spans="1:8" customFormat="1" x14ac:dyDescent="0.25">
      <c r="A99" s="118"/>
      <c r="B99" s="25"/>
      <c r="C99" s="116"/>
      <c r="D99" s="109"/>
      <c r="E99" s="109"/>
      <c r="H99" s="201"/>
    </row>
    <row r="100" spans="1:8" customFormat="1" x14ac:dyDescent="0.25">
      <c r="A100" s="118"/>
      <c r="B100" s="25"/>
      <c r="C100" s="116"/>
      <c r="D100" s="109"/>
      <c r="E100" s="109"/>
      <c r="H100" s="201"/>
    </row>
    <row r="101" spans="1:8" customFormat="1" x14ac:dyDescent="0.25">
      <c r="A101" s="118"/>
      <c r="B101" s="25"/>
      <c r="C101" s="116"/>
      <c r="D101" s="109"/>
      <c r="E101" s="109"/>
      <c r="H101" s="201"/>
    </row>
    <row r="102" spans="1:8" customFormat="1" x14ac:dyDescent="0.25">
      <c r="A102" s="118"/>
      <c r="B102" s="25"/>
      <c r="C102" s="116"/>
      <c r="D102" s="109"/>
      <c r="E102" s="109"/>
      <c r="H102" s="201"/>
    </row>
    <row r="103" spans="1:8" customFormat="1" x14ac:dyDescent="0.25">
      <c r="A103" s="118"/>
      <c r="B103" s="25"/>
      <c r="C103" s="116"/>
      <c r="D103" s="109"/>
      <c r="E103" s="109"/>
      <c r="H103" s="201"/>
    </row>
    <row r="104" spans="1:8" customFormat="1" x14ac:dyDescent="0.25">
      <c r="A104" s="118"/>
      <c r="B104" s="25"/>
      <c r="C104" s="116"/>
      <c r="D104" s="109"/>
      <c r="E104" s="109"/>
      <c r="H104" s="201"/>
    </row>
    <row r="105" spans="1:8" customFormat="1" x14ac:dyDescent="0.25">
      <c r="A105" s="118"/>
      <c r="B105" s="25"/>
      <c r="C105" s="116"/>
      <c r="D105" s="109"/>
      <c r="E105" s="109"/>
      <c r="H105" s="201"/>
    </row>
    <row r="106" spans="1:8" customFormat="1" x14ac:dyDescent="0.25">
      <c r="A106" s="118"/>
      <c r="B106" s="25"/>
      <c r="C106" s="116"/>
      <c r="D106" s="109"/>
      <c r="E106" s="109"/>
      <c r="H106" s="201"/>
    </row>
    <row r="107" spans="1:8" customFormat="1" x14ac:dyDescent="0.25">
      <c r="A107" s="118"/>
      <c r="B107" s="25"/>
      <c r="C107" s="116"/>
      <c r="D107" s="109"/>
      <c r="E107" s="109"/>
      <c r="H107" s="201"/>
    </row>
    <row r="108" spans="1:8" customFormat="1" x14ac:dyDescent="0.25">
      <c r="A108" s="118"/>
      <c r="B108" s="25"/>
      <c r="C108" s="116"/>
      <c r="D108" s="109"/>
      <c r="E108" s="109"/>
      <c r="H108" s="201"/>
    </row>
    <row r="109" spans="1:8" customFormat="1" x14ac:dyDescent="0.25">
      <c r="A109" s="118"/>
      <c r="B109" s="25"/>
      <c r="C109" s="116"/>
      <c r="D109" s="109"/>
      <c r="E109" s="109"/>
      <c r="H109" s="201"/>
    </row>
    <row r="110" spans="1:8" customFormat="1" x14ac:dyDescent="0.25">
      <c r="A110" s="118"/>
      <c r="B110" s="25"/>
      <c r="C110" s="116"/>
      <c r="D110" s="109"/>
      <c r="E110" s="109"/>
      <c r="H110" s="201"/>
    </row>
    <row r="111" spans="1:8" customFormat="1" x14ac:dyDescent="0.25">
      <c r="A111" s="118"/>
      <c r="B111" s="25"/>
      <c r="C111" s="116"/>
      <c r="D111" s="109"/>
      <c r="E111" s="109"/>
      <c r="H111" s="201"/>
    </row>
    <row r="112" spans="1:8" customFormat="1" x14ac:dyDescent="0.25">
      <c r="A112" s="118"/>
      <c r="B112" s="25"/>
      <c r="C112" s="116"/>
      <c r="D112" s="109"/>
      <c r="E112" s="109"/>
      <c r="H112" s="201"/>
    </row>
    <row r="113" spans="1:8" customFormat="1" x14ac:dyDescent="0.25">
      <c r="A113" s="118"/>
      <c r="B113" s="25"/>
      <c r="C113" s="116"/>
      <c r="D113" s="109"/>
      <c r="E113" s="109"/>
      <c r="H113" s="201"/>
    </row>
    <row r="114" spans="1:8" customFormat="1" x14ac:dyDescent="0.25">
      <c r="A114" s="118"/>
      <c r="B114" s="25"/>
      <c r="C114" s="116"/>
      <c r="D114" s="109"/>
      <c r="E114" s="109"/>
      <c r="H114" s="201"/>
    </row>
    <row r="115" spans="1:8" customFormat="1" x14ac:dyDescent="0.25">
      <c r="A115" s="118"/>
      <c r="B115" s="25"/>
      <c r="C115" s="116"/>
      <c r="D115" s="109"/>
      <c r="E115" s="109"/>
      <c r="H115" s="201"/>
    </row>
    <row r="116" spans="1:8" customFormat="1" x14ac:dyDescent="0.25">
      <c r="A116" s="118"/>
      <c r="B116" s="25"/>
      <c r="C116" s="116"/>
      <c r="D116" s="109"/>
      <c r="E116" s="109"/>
      <c r="H116" s="201"/>
    </row>
    <row r="117" spans="1:8" customFormat="1" x14ac:dyDescent="0.25">
      <c r="A117" s="118"/>
      <c r="B117" s="25"/>
      <c r="C117" s="116"/>
      <c r="D117" s="109"/>
      <c r="E117" s="109"/>
      <c r="H117" s="201"/>
    </row>
    <row r="118" spans="1:8" customFormat="1" x14ac:dyDescent="0.25">
      <c r="A118" s="118"/>
      <c r="B118" s="25"/>
      <c r="C118" s="116"/>
      <c r="D118" s="109"/>
      <c r="E118" s="109"/>
      <c r="H118" s="201"/>
    </row>
    <row r="119" spans="1:8" customFormat="1" x14ac:dyDescent="0.25">
      <c r="A119" s="118"/>
      <c r="B119" s="25"/>
      <c r="C119" s="116"/>
      <c r="D119" s="109"/>
      <c r="E119" s="109"/>
      <c r="H119" s="201"/>
    </row>
    <row r="120" spans="1:8" customFormat="1" x14ac:dyDescent="0.25">
      <c r="A120" s="118"/>
      <c r="B120" s="25"/>
      <c r="C120" s="116"/>
      <c r="D120" s="109"/>
      <c r="E120" s="109"/>
      <c r="H120" s="201"/>
    </row>
    <row r="121" spans="1:8" customFormat="1" x14ac:dyDescent="0.25">
      <c r="A121" s="118"/>
      <c r="B121" s="25"/>
      <c r="C121" s="116"/>
      <c r="D121" s="109"/>
      <c r="E121" s="109"/>
      <c r="H121" s="201"/>
    </row>
    <row r="122" spans="1:8" customFormat="1" x14ac:dyDescent="0.25">
      <c r="A122" s="118"/>
      <c r="B122" s="25"/>
      <c r="C122" s="116"/>
      <c r="D122" s="109"/>
      <c r="E122" s="109"/>
      <c r="H122" s="201"/>
    </row>
    <row r="123" spans="1:8" customFormat="1" x14ac:dyDescent="0.25">
      <c r="A123" s="118"/>
      <c r="B123" s="25"/>
      <c r="C123" s="116"/>
      <c r="D123" s="109"/>
      <c r="E123" s="109"/>
      <c r="H123" s="201"/>
    </row>
    <row r="124" spans="1:8" customFormat="1" x14ac:dyDescent="0.25">
      <c r="A124" s="118"/>
      <c r="B124" s="25"/>
      <c r="C124" s="116"/>
      <c r="D124" s="109"/>
      <c r="E124" s="109"/>
      <c r="H124" s="201"/>
    </row>
    <row r="125" spans="1:8" customFormat="1" x14ac:dyDescent="0.25">
      <c r="A125" s="118"/>
      <c r="B125" s="25"/>
      <c r="C125" s="116"/>
      <c r="D125" s="109"/>
      <c r="E125" s="109"/>
      <c r="H125" s="201"/>
    </row>
    <row r="126" spans="1:8" customFormat="1" x14ac:dyDescent="0.25">
      <c r="A126" s="118"/>
      <c r="B126" s="25"/>
      <c r="C126" s="116"/>
      <c r="D126" s="109"/>
      <c r="E126" s="109"/>
      <c r="H126" s="201"/>
    </row>
    <row r="127" spans="1:8" customFormat="1" x14ac:dyDescent="0.25">
      <c r="A127" s="118"/>
      <c r="B127" s="25"/>
      <c r="C127" s="116"/>
      <c r="D127" s="109"/>
      <c r="E127" s="109"/>
      <c r="H127" s="201"/>
    </row>
    <row r="128" spans="1:8" customFormat="1" x14ac:dyDescent="0.25">
      <c r="A128" s="118"/>
      <c r="B128" s="25"/>
      <c r="C128" s="116"/>
      <c r="D128" s="109"/>
      <c r="E128" s="109"/>
      <c r="H128" s="201"/>
    </row>
    <row r="129" spans="1:8" customFormat="1" x14ac:dyDescent="0.25">
      <c r="A129" s="118"/>
      <c r="B129" s="25"/>
      <c r="C129" s="116"/>
      <c r="D129" s="109"/>
      <c r="E129" s="109"/>
      <c r="H129" s="201"/>
    </row>
    <row r="130" spans="1:8" customFormat="1" x14ac:dyDescent="0.25">
      <c r="A130" s="118"/>
      <c r="B130" s="25"/>
      <c r="C130" s="116"/>
      <c r="D130" s="109"/>
      <c r="E130" s="109"/>
      <c r="H130" s="201"/>
    </row>
    <row r="131" spans="1:8" customFormat="1" x14ac:dyDescent="0.25">
      <c r="A131" s="118"/>
      <c r="B131" s="25"/>
      <c r="C131" s="116"/>
      <c r="D131" s="109"/>
      <c r="E131" s="109"/>
      <c r="H131" s="201"/>
    </row>
    <row r="132" spans="1:8" customFormat="1" x14ac:dyDescent="0.25">
      <c r="A132" s="118"/>
      <c r="B132" s="25"/>
      <c r="C132" s="116"/>
      <c r="D132" s="109"/>
      <c r="E132" s="109"/>
      <c r="H132" s="201"/>
    </row>
    <row r="133" spans="1:8" customFormat="1" x14ac:dyDescent="0.25">
      <c r="A133" s="118"/>
      <c r="B133" s="25"/>
      <c r="C133" s="116"/>
      <c r="D133" s="109"/>
      <c r="E133" s="109"/>
      <c r="H133" s="201"/>
    </row>
    <row r="134" spans="1:8" customFormat="1" x14ac:dyDescent="0.25">
      <c r="A134" s="118"/>
      <c r="B134" s="25"/>
      <c r="C134" s="116"/>
      <c r="D134" s="109"/>
      <c r="E134" s="109"/>
      <c r="H134" s="201"/>
    </row>
    <row r="135" spans="1:8" customFormat="1" x14ac:dyDescent="0.25">
      <c r="A135" s="118"/>
      <c r="B135" s="25"/>
      <c r="C135" s="116"/>
      <c r="D135" s="109"/>
      <c r="E135" s="109"/>
      <c r="H135" s="201"/>
    </row>
    <row r="136" spans="1:8" customFormat="1" x14ac:dyDescent="0.25">
      <c r="A136" s="118"/>
      <c r="B136" s="25"/>
      <c r="C136" s="116"/>
      <c r="D136" s="109"/>
      <c r="E136" s="109"/>
      <c r="H136" s="201"/>
    </row>
    <row r="137" spans="1:8" customFormat="1" x14ac:dyDescent="0.25">
      <c r="A137" s="118"/>
      <c r="B137" s="25"/>
      <c r="C137" s="116"/>
      <c r="D137" s="109"/>
      <c r="E137" s="109"/>
      <c r="H137" s="201"/>
    </row>
    <row r="138" spans="1:8" customFormat="1" x14ac:dyDescent="0.25">
      <c r="A138" s="118"/>
      <c r="B138" s="25"/>
      <c r="C138" s="116"/>
      <c r="D138" s="109"/>
      <c r="E138" s="109"/>
      <c r="H138" s="201"/>
    </row>
    <row r="139" spans="1:8" customFormat="1" x14ac:dyDescent="0.25">
      <c r="A139" s="118"/>
      <c r="B139" s="25"/>
      <c r="C139" s="116"/>
      <c r="D139" s="109"/>
      <c r="E139" s="109"/>
      <c r="H139" s="201"/>
    </row>
    <row r="140" spans="1:8" customFormat="1" x14ac:dyDescent="0.25">
      <c r="A140" s="118"/>
      <c r="B140" s="25"/>
      <c r="C140" s="116"/>
      <c r="D140" s="109"/>
      <c r="E140" s="109"/>
      <c r="H140" s="201"/>
    </row>
    <row r="141" spans="1:8" customFormat="1" x14ac:dyDescent="0.25">
      <c r="A141" s="118"/>
      <c r="B141" s="25"/>
      <c r="C141" s="116"/>
      <c r="D141" s="109"/>
      <c r="E141" s="109"/>
      <c r="H141" s="201"/>
    </row>
    <row r="142" spans="1:8" customFormat="1" x14ac:dyDescent="0.25">
      <c r="A142" s="118"/>
      <c r="B142" s="25"/>
      <c r="C142" s="116"/>
      <c r="D142" s="109"/>
      <c r="E142" s="109"/>
      <c r="H142" s="201"/>
    </row>
    <row r="143" spans="1:8" customFormat="1" x14ac:dyDescent="0.25">
      <c r="A143" s="118"/>
      <c r="B143" s="25"/>
      <c r="C143" s="116"/>
      <c r="D143" s="109"/>
      <c r="E143" s="109"/>
      <c r="H143" s="201"/>
    </row>
    <row r="144" spans="1:8" customFormat="1" x14ac:dyDescent="0.25">
      <c r="A144" s="118"/>
      <c r="B144" s="25"/>
      <c r="C144" s="116"/>
      <c r="D144" s="109"/>
      <c r="E144" s="109"/>
      <c r="H144" s="201"/>
    </row>
    <row r="145" spans="1:8" customFormat="1" x14ac:dyDescent="0.25">
      <c r="A145" s="118"/>
      <c r="B145" s="25"/>
      <c r="C145" s="116"/>
      <c r="D145" s="109"/>
      <c r="E145" s="109"/>
      <c r="H145" s="201"/>
    </row>
    <row r="146" spans="1:8" customFormat="1" x14ac:dyDescent="0.25">
      <c r="A146" s="118"/>
      <c r="B146" s="25"/>
      <c r="C146" s="116"/>
      <c r="D146" s="109"/>
      <c r="E146" s="109"/>
      <c r="H146" s="201"/>
    </row>
    <row r="147" spans="1:8" customFormat="1" x14ac:dyDescent="0.25">
      <c r="A147" s="118"/>
      <c r="B147" s="25"/>
      <c r="C147" s="116"/>
      <c r="D147" s="109"/>
      <c r="E147" s="109"/>
      <c r="H147" s="201"/>
    </row>
    <row r="148" spans="1:8" customFormat="1" x14ac:dyDescent="0.25">
      <c r="A148" s="118"/>
      <c r="B148" s="25"/>
      <c r="C148" s="116"/>
      <c r="D148" s="109"/>
      <c r="E148" s="109"/>
      <c r="H148" s="201"/>
    </row>
    <row r="149" spans="1:8" customFormat="1" x14ac:dyDescent="0.25">
      <c r="A149" s="118"/>
      <c r="B149" s="25"/>
      <c r="C149" s="116"/>
      <c r="D149" s="109"/>
      <c r="E149" s="109"/>
      <c r="H149" s="201"/>
    </row>
    <row r="150" spans="1:8" customFormat="1" x14ac:dyDescent="0.25">
      <c r="A150" s="118"/>
      <c r="B150" s="25"/>
      <c r="C150" s="116"/>
      <c r="D150" s="109"/>
      <c r="E150" s="109"/>
      <c r="H150" s="201"/>
    </row>
    <row r="151" spans="1:8" customFormat="1" x14ac:dyDescent="0.25">
      <c r="A151" s="118"/>
      <c r="B151" s="25"/>
      <c r="C151" s="116"/>
      <c r="D151" s="109"/>
      <c r="E151" s="109"/>
      <c r="H151" s="201"/>
    </row>
    <row r="152" spans="1:8" customFormat="1" x14ac:dyDescent="0.25">
      <c r="A152" s="118"/>
      <c r="B152" s="25"/>
      <c r="C152" s="116"/>
      <c r="D152" s="109"/>
      <c r="E152" s="109"/>
      <c r="H152" s="201"/>
    </row>
    <row r="153" spans="1:8" customFormat="1" x14ac:dyDescent="0.25">
      <c r="A153" s="118"/>
      <c r="B153" s="25"/>
      <c r="C153" s="116"/>
      <c r="D153" s="109"/>
      <c r="E153" s="109"/>
      <c r="H153" s="201"/>
    </row>
    <row r="154" spans="1:8" customFormat="1" x14ac:dyDescent="0.25">
      <c r="A154" s="118"/>
      <c r="B154" s="25"/>
      <c r="C154" s="116"/>
      <c r="D154" s="109"/>
      <c r="E154" s="109"/>
      <c r="H154" s="201"/>
    </row>
    <row r="155" spans="1:8" customFormat="1" x14ac:dyDescent="0.25">
      <c r="A155" s="118"/>
      <c r="B155" s="25"/>
      <c r="C155" s="116"/>
      <c r="D155" s="109"/>
      <c r="E155" s="109"/>
      <c r="H155" s="201"/>
    </row>
    <row r="156" spans="1:8" customFormat="1" x14ac:dyDescent="0.25">
      <c r="A156" s="118"/>
      <c r="B156" s="25"/>
      <c r="C156" s="116"/>
      <c r="D156" s="109"/>
      <c r="E156" s="109"/>
      <c r="H156" s="201"/>
    </row>
    <row r="157" spans="1:8" customFormat="1" x14ac:dyDescent="0.25">
      <c r="A157" s="118"/>
      <c r="B157" s="25"/>
      <c r="C157" s="116"/>
      <c r="D157" s="109"/>
      <c r="E157" s="109"/>
      <c r="H157" s="201"/>
    </row>
    <row r="158" spans="1:8" customFormat="1" x14ac:dyDescent="0.25">
      <c r="A158" s="118"/>
      <c r="B158" s="25"/>
      <c r="C158" s="116"/>
      <c r="D158" s="109"/>
      <c r="E158" s="109"/>
      <c r="H158" s="201"/>
    </row>
    <row r="159" spans="1:8" customFormat="1" x14ac:dyDescent="0.25">
      <c r="A159" s="118"/>
      <c r="B159" s="25"/>
      <c r="C159" s="116"/>
      <c r="D159" s="109"/>
      <c r="E159" s="109"/>
      <c r="H159" s="201"/>
    </row>
    <row r="160" spans="1:8" customFormat="1" x14ac:dyDescent="0.25">
      <c r="A160" s="118"/>
      <c r="B160" s="25"/>
      <c r="C160" s="116"/>
      <c r="D160" s="109"/>
      <c r="E160" s="109"/>
      <c r="H160" s="201"/>
    </row>
    <row r="161" spans="1:8" customFormat="1" x14ac:dyDescent="0.25">
      <c r="A161" s="118"/>
      <c r="B161" s="25"/>
      <c r="C161" s="116"/>
      <c r="D161" s="109"/>
      <c r="E161" s="109"/>
      <c r="H161" s="201"/>
    </row>
    <row r="162" spans="1:8" customFormat="1" x14ac:dyDescent="0.25">
      <c r="A162" s="118"/>
      <c r="B162" s="25"/>
      <c r="C162" s="116"/>
      <c r="D162" s="109"/>
      <c r="E162" s="109"/>
      <c r="H162" s="201"/>
    </row>
    <row r="163" spans="1:8" customFormat="1" x14ac:dyDescent="0.25">
      <c r="A163" s="118"/>
      <c r="B163" s="25"/>
      <c r="C163" s="116"/>
      <c r="D163" s="109"/>
      <c r="E163" s="109"/>
      <c r="H163" s="201"/>
    </row>
    <row r="164" spans="1:8" customFormat="1" x14ac:dyDescent="0.25">
      <c r="A164" s="118"/>
      <c r="B164" s="25"/>
      <c r="C164" s="116"/>
      <c r="D164" s="109"/>
      <c r="E164" s="109"/>
      <c r="H164" s="201"/>
    </row>
    <row r="165" spans="1:8" customFormat="1" x14ac:dyDescent="0.25">
      <c r="A165" s="118"/>
      <c r="B165" s="25"/>
      <c r="C165" s="116"/>
      <c r="D165" s="109"/>
      <c r="E165" s="109"/>
      <c r="H165" s="201"/>
    </row>
    <row r="166" spans="1:8" customFormat="1" x14ac:dyDescent="0.25">
      <c r="A166" s="118"/>
      <c r="B166" s="25"/>
      <c r="C166" s="116"/>
      <c r="D166" s="109"/>
      <c r="E166" s="109"/>
      <c r="H166" s="201"/>
    </row>
    <row r="167" spans="1:8" customFormat="1" x14ac:dyDescent="0.25">
      <c r="A167" s="118"/>
      <c r="B167" s="25"/>
      <c r="C167" s="116"/>
      <c r="D167" s="109"/>
      <c r="E167" s="109"/>
      <c r="H167" s="201"/>
    </row>
    <row r="168" spans="1:8" customFormat="1" x14ac:dyDescent="0.25">
      <c r="A168" s="118"/>
      <c r="B168" s="25"/>
      <c r="C168" s="116"/>
      <c r="D168" s="109"/>
      <c r="E168" s="109"/>
      <c r="H168" s="201"/>
    </row>
    <row r="169" spans="1:8" customFormat="1" x14ac:dyDescent="0.25">
      <c r="A169" s="118"/>
      <c r="B169" s="25"/>
      <c r="C169" s="116"/>
      <c r="D169" s="109"/>
      <c r="E169" s="109"/>
      <c r="H169" s="201"/>
    </row>
    <row r="170" spans="1:8" customFormat="1" x14ac:dyDescent="0.25">
      <c r="A170" s="118"/>
      <c r="B170" s="25"/>
      <c r="C170" s="116"/>
      <c r="D170" s="109"/>
      <c r="E170" s="109"/>
      <c r="H170" s="201"/>
    </row>
    <row r="171" spans="1:8" customFormat="1" x14ac:dyDescent="0.25">
      <c r="A171" s="118"/>
      <c r="B171" s="25"/>
      <c r="C171" s="116"/>
      <c r="D171" s="109"/>
      <c r="E171" s="109"/>
      <c r="H171" s="201"/>
    </row>
    <row r="172" spans="1:8" customFormat="1" x14ac:dyDescent="0.25">
      <c r="A172" s="118"/>
      <c r="B172" s="25"/>
      <c r="C172" s="116"/>
      <c r="D172" s="109"/>
      <c r="E172" s="109"/>
      <c r="H172" s="201"/>
    </row>
    <row r="173" spans="1:8" customFormat="1" x14ac:dyDescent="0.25">
      <c r="A173" s="118"/>
      <c r="B173" s="25"/>
      <c r="C173" s="116"/>
      <c r="D173" s="109"/>
      <c r="E173" s="109"/>
      <c r="H173" s="201"/>
    </row>
    <row r="174" spans="1:8" customFormat="1" x14ac:dyDescent="0.25">
      <c r="A174" s="118"/>
      <c r="B174" s="25"/>
      <c r="C174" s="116"/>
      <c r="D174" s="109"/>
      <c r="E174" s="109"/>
      <c r="H174" s="201"/>
    </row>
    <row r="175" spans="1:8" customFormat="1" x14ac:dyDescent="0.25">
      <c r="A175" s="118"/>
      <c r="B175" s="25"/>
      <c r="C175" s="116"/>
      <c r="D175" s="109"/>
      <c r="E175" s="109"/>
      <c r="H175" s="201"/>
    </row>
    <row r="176" spans="1:8" customFormat="1" x14ac:dyDescent="0.25">
      <c r="A176" s="118"/>
      <c r="B176" s="25"/>
      <c r="C176" s="116"/>
      <c r="D176" s="109"/>
      <c r="E176" s="109"/>
      <c r="H176" s="201"/>
    </row>
    <row r="177" spans="1:8" customFormat="1" x14ac:dyDescent="0.25">
      <c r="A177" s="118"/>
      <c r="B177" s="25"/>
      <c r="C177" s="116"/>
      <c r="D177" s="109"/>
      <c r="E177" s="109"/>
      <c r="H177" s="201"/>
    </row>
    <row r="178" spans="1:8" customFormat="1" x14ac:dyDescent="0.25">
      <c r="A178" s="118"/>
      <c r="B178" s="25"/>
      <c r="C178" s="116"/>
      <c r="D178" s="109"/>
      <c r="E178" s="109"/>
      <c r="H178" s="201"/>
    </row>
    <row r="179" spans="1:8" customFormat="1" x14ac:dyDescent="0.25">
      <c r="A179" s="118"/>
      <c r="B179" s="25"/>
      <c r="C179" s="116"/>
      <c r="D179" s="109"/>
      <c r="E179" s="109"/>
      <c r="H179" s="201"/>
    </row>
    <row r="180" spans="1:8" customFormat="1" x14ac:dyDescent="0.25">
      <c r="A180" s="118"/>
      <c r="B180" s="25"/>
      <c r="C180" s="116"/>
      <c r="D180" s="109"/>
      <c r="E180" s="109"/>
      <c r="H180" s="201"/>
    </row>
    <row r="181" spans="1:8" customFormat="1" x14ac:dyDescent="0.25">
      <c r="A181" s="118"/>
      <c r="B181" s="25"/>
      <c r="C181" s="116"/>
      <c r="D181" s="109"/>
      <c r="E181" s="109"/>
      <c r="H181" s="201"/>
    </row>
    <row r="182" spans="1:8" customFormat="1" x14ac:dyDescent="0.25">
      <c r="A182" s="118"/>
      <c r="B182" s="25"/>
      <c r="C182" s="116"/>
      <c r="D182" s="109"/>
      <c r="E182" s="109"/>
      <c r="H182" s="201"/>
    </row>
    <row r="183" spans="1:8" customFormat="1" x14ac:dyDescent="0.25">
      <c r="A183" s="118"/>
      <c r="B183" s="25"/>
      <c r="C183" s="116"/>
      <c r="D183" s="109"/>
      <c r="E183" s="109"/>
      <c r="H183" s="201"/>
    </row>
    <row r="184" spans="1:8" customFormat="1" x14ac:dyDescent="0.25">
      <c r="A184" s="118"/>
      <c r="B184" s="25"/>
      <c r="C184" s="116"/>
      <c r="D184" s="109"/>
      <c r="E184" s="109"/>
      <c r="H184" s="201"/>
    </row>
    <row r="185" spans="1:8" customFormat="1" x14ac:dyDescent="0.25">
      <c r="A185" s="118"/>
      <c r="B185" s="25"/>
      <c r="C185" s="116"/>
      <c r="D185" s="109"/>
      <c r="E185" s="109"/>
      <c r="H185" s="201"/>
    </row>
    <row r="186" spans="1:8" customFormat="1" x14ac:dyDescent="0.25">
      <c r="A186" s="118"/>
      <c r="B186" s="25"/>
      <c r="C186" s="116"/>
      <c r="D186" s="109"/>
      <c r="E186" s="109"/>
      <c r="H186" s="201"/>
    </row>
    <row r="187" spans="1:8" customFormat="1" x14ac:dyDescent="0.25">
      <c r="A187" s="118"/>
      <c r="B187" s="25"/>
      <c r="C187" s="116"/>
      <c r="D187" s="109"/>
      <c r="E187" s="109"/>
      <c r="H187" s="201"/>
    </row>
    <row r="188" spans="1:8" customFormat="1" x14ac:dyDescent="0.25">
      <c r="A188" s="118"/>
      <c r="B188" s="25"/>
      <c r="C188" s="116"/>
      <c r="D188" s="109"/>
      <c r="E188" s="109"/>
      <c r="H188" s="201"/>
    </row>
    <row r="189" spans="1:8" customFormat="1" x14ac:dyDescent="0.25">
      <c r="A189" s="118"/>
      <c r="B189" s="25"/>
      <c r="C189" s="116"/>
      <c r="D189" s="109"/>
      <c r="E189" s="109"/>
      <c r="H189" s="201"/>
    </row>
    <row r="190" spans="1:8" customFormat="1" x14ac:dyDescent="0.25">
      <c r="A190" s="118"/>
      <c r="B190" s="25"/>
      <c r="C190" s="116"/>
      <c r="D190" s="109"/>
      <c r="E190" s="109"/>
      <c r="H190" s="201"/>
    </row>
    <row r="191" spans="1:8" customFormat="1" x14ac:dyDescent="0.25">
      <c r="A191" s="118"/>
      <c r="B191" s="25"/>
      <c r="C191" s="116"/>
      <c r="D191" s="109"/>
      <c r="E191" s="109"/>
      <c r="H191" s="201"/>
    </row>
    <row r="192" spans="1:8" customFormat="1" x14ac:dyDescent="0.25">
      <c r="A192" s="118"/>
      <c r="B192" s="25"/>
      <c r="C192" s="116"/>
      <c r="D192" s="109"/>
      <c r="E192" s="109"/>
      <c r="H192" s="201"/>
    </row>
    <row r="193" spans="1:8" customFormat="1" x14ac:dyDescent="0.25">
      <c r="A193" s="118"/>
      <c r="B193" s="25"/>
      <c r="C193" s="116"/>
      <c r="D193" s="109"/>
      <c r="E193" s="109"/>
      <c r="H193" s="201"/>
    </row>
    <row r="194" spans="1:8" customFormat="1" x14ac:dyDescent="0.25">
      <c r="A194" s="118"/>
      <c r="B194" s="25"/>
      <c r="C194" s="116"/>
      <c r="D194" s="109"/>
      <c r="E194" s="109"/>
      <c r="H194" s="201"/>
    </row>
    <row r="195" spans="1:8" customFormat="1" x14ac:dyDescent="0.25">
      <c r="A195" s="118"/>
      <c r="B195" s="25"/>
      <c r="C195" s="116"/>
      <c r="D195" s="109"/>
      <c r="E195" s="109"/>
      <c r="H195" s="201"/>
    </row>
    <row r="196" spans="1:8" customFormat="1" x14ac:dyDescent="0.25">
      <c r="A196" s="118"/>
      <c r="B196" s="25"/>
      <c r="C196" s="116"/>
      <c r="D196" s="109"/>
      <c r="E196" s="109"/>
      <c r="H196" s="201"/>
    </row>
    <row r="197" spans="1:8" customFormat="1" x14ac:dyDescent="0.25">
      <c r="A197" s="118"/>
      <c r="B197" s="25"/>
      <c r="C197" s="116"/>
      <c r="D197" s="109"/>
      <c r="E197" s="109"/>
      <c r="H197" s="201"/>
    </row>
    <row r="198" spans="1:8" customFormat="1" x14ac:dyDescent="0.25">
      <c r="A198" s="118"/>
      <c r="B198" s="25"/>
      <c r="C198" s="116"/>
      <c r="D198" s="109"/>
      <c r="E198" s="109"/>
      <c r="H198" s="201"/>
    </row>
    <row r="199" spans="1:8" customFormat="1" x14ac:dyDescent="0.25">
      <c r="A199" s="118"/>
      <c r="B199" s="25"/>
      <c r="C199" s="116"/>
      <c r="D199" s="109"/>
      <c r="E199" s="109"/>
      <c r="H199" s="201"/>
    </row>
    <row r="200" spans="1:8" customFormat="1" x14ac:dyDescent="0.25">
      <c r="A200" s="118"/>
      <c r="B200" s="25"/>
      <c r="C200" s="116"/>
      <c r="D200" s="109"/>
      <c r="E200" s="109"/>
      <c r="H200" s="201"/>
    </row>
    <row r="201" spans="1:8" customFormat="1" x14ac:dyDescent="0.25">
      <c r="A201" s="118"/>
      <c r="B201" s="25"/>
      <c r="C201" s="116"/>
      <c r="D201" s="109"/>
      <c r="E201" s="109"/>
      <c r="H201" s="201"/>
    </row>
    <row r="202" spans="1:8" customFormat="1" x14ac:dyDescent="0.25">
      <c r="A202" s="118"/>
      <c r="B202" s="25"/>
      <c r="C202" s="116"/>
      <c r="D202" s="109"/>
      <c r="E202" s="109"/>
      <c r="H202" s="201"/>
    </row>
    <row r="203" spans="1:8" customFormat="1" x14ac:dyDescent="0.25">
      <c r="A203" s="118"/>
      <c r="B203" s="25"/>
      <c r="C203" s="116"/>
      <c r="D203" s="109"/>
      <c r="E203" s="109"/>
      <c r="H203" s="201"/>
    </row>
    <row r="204" spans="1:8" customFormat="1" x14ac:dyDescent="0.25">
      <c r="A204" s="118"/>
      <c r="B204" s="25"/>
      <c r="C204" s="116"/>
      <c r="D204" s="109"/>
      <c r="E204" s="109"/>
      <c r="H204" s="201"/>
    </row>
    <row r="205" spans="1:8" customFormat="1" x14ac:dyDescent="0.25">
      <c r="A205" s="118"/>
      <c r="B205" s="25"/>
      <c r="C205" s="116"/>
      <c r="D205" s="109"/>
      <c r="E205" s="109"/>
      <c r="H205" s="201"/>
    </row>
    <row r="206" spans="1:8" customFormat="1" x14ac:dyDescent="0.25">
      <c r="A206" s="118"/>
      <c r="B206" s="25"/>
      <c r="C206" s="116"/>
      <c r="D206" s="109"/>
      <c r="E206" s="109"/>
      <c r="H206" s="201"/>
    </row>
    <row r="207" spans="1:8" customFormat="1" x14ac:dyDescent="0.25">
      <c r="A207" s="118"/>
      <c r="B207" s="25"/>
      <c r="C207" s="116"/>
      <c r="D207" s="109"/>
      <c r="E207" s="109"/>
      <c r="H207" s="201"/>
    </row>
    <row r="208" spans="1:8" customFormat="1" x14ac:dyDescent="0.25">
      <c r="A208" s="118"/>
      <c r="B208" s="25"/>
      <c r="C208" s="116"/>
      <c r="D208" s="109"/>
      <c r="E208" s="109"/>
      <c r="H208" s="201"/>
    </row>
    <row r="209" spans="1:8" customFormat="1" x14ac:dyDescent="0.25">
      <c r="A209" s="118"/>
      <c r="B209" s="25"/>
      <c r="C209" s="116"/>
      <c r="D209" s="109"/>
      <c r="E209" s="109"/>
      <c r="H209" s="201"/>
    </row>
    <row r="210" spans="1:8" customFormat="1" x14ac:dyDescent="0.25">
      <c r="A210" s="118"/>
      <c r="B210" s="25"/>
      <c r="C210" s="116"/>
      <c r="D210" s="109"/>
      <c r="E210" s="109"/>
      <c r="H210" s="201"/>
    </row>
    <row r="211" spans="1:8" customFormat="1" x14ac:dyDescent="0.25">
      <c r="A211" s="118"/>
      <c r="B211" s="25"/>
      <c r="C211" s="116"/>
      <c r="D211" s="109"/>
      <c r="E211" s="109"/>
      <c r="H211" s="201"/>
    </row>
    <row r="212" spans="1:8" customFormat="1" x14ac:dyDescent="0.25">
      <c r="A212" s="118"/>
      <c r="B212" s="25"/>
      <c r="C212" s="116"/>
      <c r="D212" s="109"/>
      <c r="E212" s="109"/>
      <c r="H212" s="201"/>
    </row>
    <row r="213" spans="1:8" customFormat="1" x14ac:dyDescent="0.25">
      <c r="A213" s="118"/>
      <c r="B213" s="25"/>
      <c r="C213" s="116"/>
      <c r="D213" s="109"/>
      <c r="E213" s="109"/>
      <c r="H213" s="201"/>
    </row>
    <row r="214" spans="1:8" customFormat="1" x14ac:dyDescent="0.25">
      <c r="A214" s="118"/>
      <c r="B214" s="25"/>
      <c r="C214" s="116"/>
      <c r="D214" s="109"/>
      <c r="E214" s="109"/>
      <c r="H214" s="201"/>
    </row>
    <row r="215" spans="1:8" customFormat="1" x14ac:dyDescent="0.25">
      <c r="A215" s="118"/>
      <c r="B215" s="25"/>
      <c r="C215" s="116"/>
      <c r="D215" s="109"/>
      <c r="E215" s="109"/>
      <c r="H215" s="201"/>
    </row>
    <row r="216" spans="1:8" customFormat="1" x14ac:dyDescent="0.25">
      <c r="A216" s="118"/>
      <c r="B216" s="25"/>
      <c r="C216" s="116"/>
      <c r="D216" s="109"/>
      <c r="E216" s="109"/>
      <c r="H216" s="201"/>
    </row>
    <row r="217" spans="1:8" customFormat="1" x14ac:dyDescent="0.25">
      <c r="A217" s="118"/>
      <c r="B217" s="25"/>
      <c r="C217" s="116"/>
      <c r="D217" s="109"/>
      <c r="E217" s="109"/>
      <c r="H217" s="201"/>
    </row>
    <row r="218" spans="1:8" customFormat="1" x14ac:dyDescent="0.25">
      <c r="A218" s="118"/>
      <c r="B218" s="25"/>
      <c r="C218" s="116"/>
      <c r="D218" s="109"/>
      <c r="E218" s="109"/>
      <c r="H218" s="201"/>
    </row>
    <row r="219" spans="1:8" customFormat="1" x14ac:dyDescent="0.25">
      <c r="A219" s="118"/>
      <c r="B219" s="25"/>
      <c r="C219" s="116"/>
      <c r="D219" s="109"/>
      <c r="E219" s="109"/>
      <c r="H219" s="201"/>
    </row>
    <row r="220" spans="1:8" customFormat="1" x14ac:dyDescent="0.25">
      <c r="A220" s="118"/>
      <c r="B220" s="25"/>
      <c r="C220" s="116"/>
      <c r="D220" s="109"/>
      <c r="E220" s="109"/>
      <c r="H220" s="201"/>
    </row>
    <row r="221" spans="1:8" customFormat="1" x14ac:dyDescent="0.25">
      <c r="A221" s="118"/>
      <c r="B221" s="25"/>
      <c r="C221" s="116"/>
      <c r="D221" s="109"/>
      <c r="E221" s="109"/>
      <c r="H221" s="201"/>
    </row>
    <row r="222" spans="1:8" customFormat="1" x14ac:dyDescent="0.25">
      <c r="A222" s="118"/>
      <c r="B222" s="25"/>
      <c r="C222" s="116"/>
      <c r="D222" s="109"/>
      <c r="E222" s="109"/>
      <c r="H222" s="201"/>
    </row>
    <row r="223" spans="1:8" customFormat="1" x14ac:dyDescent="0.25">
      <c r="A223" s="118"/>
      <c r="B223" s="25"/>
      <c r="C223" s="116"/>
      <c r="D223" s="109"/>
      <c r="E223" s="109"/>
      <c r="H223" s="201"/>
    </row>
    <row r="224" spans="1:8" customFormat="1" x14ac:dyDescent="0.25">
      <c r="A224" s="118"/>
      <c r="B224" s="25"/>
      <c r="C224" s="116"/>
      <c r="D224" s="109"/>
      <c r="E224" s="109"/>
      <c r="H224" s="201"/>
    </row>
    <row r="225" spans="1:8" customFormat="1" x14ac:dyDescent="0.25">
      <c r="A225" s="118"/>
      <c r="B225" s="25"/>
      <c r="C225" s="116"/>
      <c r="D225" s="109"/>
      <c r="E225" s="109"/>
      <c r="H225" s="201"/>
    </row>
    <row r="226" spans="1:8" customFormat="1" x14ac:dyDescent="0.25">
      <c r="A226" s="118"/>
      <c r="B226" s="25"/>
      <c r="C226" s="116"/>
      <c r="D226" s="109"/>
      <c r="E226" s="109"/>
      <c r="H226" s="201"/>
    </row>
    <row r="227" spans="1:8" customFormat="1" x14ac:dyDescent="0.25">
      <c r="A227" s="118"/>
      <c r="B227" s="25"/>
      <c r="C227" s="116"/>
      <c r="D227" s="109"/>
      <c r="E227" s="109"/>
      <c r="H227" s="201"/>
    </row>
    <row r="228" spans="1:8" customFormat="1" x14ac:dyDescent="0.25">
      <c r="A228" s="118"/>
      <c r="B228" s="25"/>
      <c r="C228" s="116"/>
      <c r="D228" s="109"/>
      <c r="E228" s="109"/>
      <c r="H228" s="201"/>
    </row>
    <row r="229" spans="1:8" customFormat="1" x14ac:dyDescent="0.25">
      <c r="A229" s="118"/>
      <c r="B229" s="25"/>
      <c r="C229" s="116"/>
      <c r="D229" s="109"/>
      <c r="E229" s="109"/>
      <c r="H229" s="201"/>
    </row>
    <row r="230" spans="1:8" customFormat="1" x14ac:dyDescent="0.25">
      <c r="A230" s="118"/>
      <c r="B230" s="25"/>
      <c r="C230" s="116"/>
      <c r="D230" s="109"/>
      <c r="E230" s="109"/>
      <c r="H230" s="201"/>
    </row>
    <row r="231" spans="1:8" customFormat="1" x14ac:dyDescent="0.25">
      <c r="A231" s="118"/>
      <c r="B231" s="25"/>
      <c r="C231" s="116"/>
      <c r="D231" s="109"/>
      <c r="E231" s="109"/>
      <c r="H231" s="201"/>
    </row>
    <row r="232" spans="1:8" customFormat="1" x14ac:dyDescent="0.25">
      <c r="A232" s="118"/>
      <c r="B232" s="25"/>
      <c r="C232" s="116"/>
      <c r="D232" s="109"/>
      <c r="E232" s="109"/>
      <c r="H232" s="201"/>
    </row>
    <row r="233" spans="1:8" customFormat="1" x14ac:dyDescent="0.25">
      <c r="A233" s="118"/>
      <c r="B233" s="25"/>
      <c r="C233" s="116"/>
      <c r="D233" s="109"/>
      <c r="E233" s="109"/>
      <c r="H233" s="201"/>
    </row>
    <row r="234" spans="1:8" customFormat="1" x14ac:dyDescent="0.25">
      <c r="A234" s="118"/>
      <c r="B234" s="25"/>
      <c r="C234" s="116"/>
      <c r="D234" s="109"/>
      <c r="E234" s="109"/>
      <c r="H234" s="201"/>
    </row>
    <row r="235" spans="1:8" customFormat="1" x14ac:dyDescent="0.25">
      <c r="A235" s="118"/>
      <c r="B235" s="25"/>
      <c r="C235" s="116"/>
      <c r="D235" s="109"/>
      <c r="E235" s="109"/>
      <c r="H235" s="201"/>
    </row>
    <row r="236" spans="1:8" customFormat="1" x14ac:dyDescent="0.25">
      <c r="A236" s="118"/>
      <c r="B236" s="25"/>
      <c r="C236" s="116"/>
      <c r="D236" s="109"/>
      <c r="E236" s="109"/>
      <c r="H236" s="201"/>
    </row>
    <row r="237" spans="1:8" customFormat="1" x14ac:dyDescent="0.25">
      <c r="A237" s="118"/>
      <c r="B237" s="25"/>
      <c r="C237" s="116"/>
      <c r="D237" s="109"/>
      <c r="E237" s="109"/>
      <c r="H237" s="201"/>
    </row>
    <row r="238" spans="1:8" customFormat="1" x14ac:dyDescent="0.25">
      <c r="A238" s="118"/>
      <c r="B238" s="25"/>
      <c r="C238" s="116"/>
      <c r="D238" s="109"/>
      <c r="E238" s="109"/>
      <c r="H238" s="201"/>
    </row>
    <row r="239" spans="1:8" customFormat="1" x14ac:dyDescent="0.25">
      <c r="A239" s="118"/>
      <c r="B239" s="25"/>
      <c r="C239" s="116"/>
      <c r="D239" s="109"/>
      <c r="E239" s="109"/>
      <c r="H239" s="201"/>
    </row>
    <row r="240" spans="1:8" customFormat="1" x14ac:dyDescent="0.25">
      <c r="A240" s="118"/>
      <c r="B240" s="25"/>
      <c r="C240" s="116"/>
      <c r="D240" s="109"/>
      <c r="E240" s="109"/>
      <c r="H240" s="201"/>
    </row>
    <row r="241" spans="1:8" customFormat="1" x14ac:dyDescent="0.25">
      <c r="A241" s="118"/>
      <c r="B241" s="25"/>
      <c r="C241" s="116"/>
      <c r="D241" s="109"/>
      <c r="E241" s="109"/>
      <c r="H241" s="201"/>
    </row>
    <row r="242" spans="1:8" customFormat="1" x14ac:dyDescent="0.25">
      <c r="A242" s="118"/>
      <c r="B242" s="25"/>
      <c r="C242" s="116"/>
      <c r="D242" s="109"/>
      <c r="E242" s="109"/>
      <c r="H242" s="201"/>
    </row>
    <row r="243" spans="1:8" customFormat="1" x14ac:dyDescent="0.25">
      <c r="A243" s="118"/>
      <c r="B243" s="25"/>
      <c r="C243" s="116"/>
      <c r="D243" s="109"/>
      <c r="E243" s="109"/>
      <c r="H243" s="201"/>
    </row>
    <row r="244" spans="1:8" customFormat="1" x14ac:dyDescent="0.25">
      <c r="A244" s="118"/>
      <c r="B244" s="25"/>
      <c r="C244" s="116"/>
      <c r="D244" s="109"/>
      <c r="E244" s="109"/>
      <c r="H244" s="201"/>
    </row>
    <row r="245" spans="1:8" customFormat="1" x14ac:dyDescent="0.25">
      <c r="A245" s="118"/>
      <c r="B245" s="25"/>
      <c r="C245" s="116"/>
      <c r="D245" s="109"/>
      <c r="E245" s="109"/>
      <c r="H245" s="201"/>
    </row>
    <row r="246" spans="1:8" customFormat="1" x14ac:dyDescent="0.25">
      <c r="A246" s="118"/>
      <c r="B246" s="25"/>
      <c r="C246" s="116"/>
      <c r="D246" s="109"/>
      <c r="E246" s="109"/>
      <c r="H246" s="201"/>
    </row>
    <row r="247" spans="1:8" customFormat="1" x14ac:dyDescent="0.25">
      <c r="A247" s="118"/>
      <c r="B247" s="25"/>
      <c r="C247" s="116"/>
      <c r="D247" s="109"/>
      <c r="E247" s="109"/>
      <c r="H247" s="201"/>
    </row>
    <row r="248" spans="1:8" customFormat="1" x14ac:dyDescent="0.25">
      <c r="A248" s="118"/>
      <c r="B248" s="25"/>
      <c r="C248" s="116"/>
      <c r="D248" s="109"/>
      <c r="E248" s="109"/>
      <c r="H248" s="201"/>
    </row>
    <row r="249" spans="1:8" customFormat="1" x14ac:dyDescent="0.25">
      <c r="A249" s="118"/>
      <c r="B249" s="25"/>
      <c r="C249" s="116"/>
      <c r="D249" s="109"/>
      <c r="E249" s="109"/>
      <c r="H249" s="201"/>
    </row>
    <row r="250" spans="1:8" customFormat="1" x14ac:dyDescent="0.25">
      <c r="A250" s="118"/>
      <c r="B250" s="25"/>
      <c r="C250" s="116"/>
      <c r="D250" s="109"/>
      <c r="E250" s="109"/>
      <c r="H250" s="201"/>
    </row>
    <row r="251" spans="1:8" customFormat="1" x14ac:dyDescent="0.25">
      <c r="A251" s="118"/>
      <c r="B251" s="25"/>
      <c r="C251" s="116"/>
      <c r="D251" s="109"/>
      <c r="E251" s="109"/>
      <c r="H251" s="201"/>
    </row>
    <row r="252" spans="1:8" customFormat="1" x14ac:dyDescent="0.25">
      <c r="A252" s="118"/>
      <c r="B252" s="25"/>
      <c r="C252" s="116"/>
      <c r="D252" s="109"/>
      <c r="E252" s="109"/>
      <c r="H252" s="201"/>
    </row>
    <row r="253" spans="1:8" customFormat="1" x14ac:dyDescent="0.25">
      <c r="A253" s="118"/>
      <c r="B253" s="25"/>
      <c r="C253" s="116"/>
      <c r="D253" s="109"/>
      <c r="E253" s="109"/>
      <c r="H253" s="201"/>
    </row>
    <row r="254" spans="1:8" customFormat="1" x14ac:dyDescent="0.25">
      <c r="A254" s="118"/>
      <c r="B254" s="25"/>
      <c r="C254" s="116"/>
      <c r="D254" s="109"/>
      <c r="E254" s="109"/>
      <c r="H254" s="201"/>
    </row>
    <row r="255" spans="1:8" customFormat="1" x14ac:dyDescent="0.25">
      <c r="A255" s="118"/>
      <c r="B255" s="25"/>
      <c r="C255" s="116"/>
      <c r="D255" s="109"/>
      <c r="E255" s="109"/>
      <c r="H255" s="201"/>
    </row>
    <row r="256" spans="1:8" customFormat="1" x14ac:dyDescent="0.25">
      <c r="A256" s="118"/>
      <c r="B256" s="25"/>
      <c r="C256" s="116"/>
      <c r="D256" s="109"/>
      <c r="E256" s="109"/>
      <c r="H256" s="201"/>
    </row>
    <row r="257" spans="1:8" customFormat="1" x14ac:dyDescent="0.25">
      <c r="A257" s="118"/>
      <c r="B257" s="25"/>
      <c r="C257" s="116"/>
      <c r="D257" s="109"/>
      <c r="E257" s="109"/>
      <c r="H257" s="201"/>
    </row>
    <row r="258" spans="1:8" customFormat="1" x14ac:dyDescent="0.25">
      <c r="A258" s="118"/>
      <c r="B258" s="25"/>
      <c r="C258" s="116"/>
      <c r="D258" s="109"/>
      <c r="E258" s="109"/>
      <c r="H258" s="201"/>
    </row>
    <row r="259" spans="1:8" customFormat="1" x14ac:dyDescent="0.25">
      <c r="A259" s="118"/>
      <c r="B259" s="25"/>
      <c r="C259" s="116"/>
      <c r="D259" s="109"/>
      <c r="E259" s="109"/>
      <c r="H259" s="201"/>
    </row>
    <row r="260" spans="1:8" customFormat="1" x14ac:dyDescent="0.25">
      <c r="A260" s="118"/>
      <c r="B260" s="25"/>
      <c r="C260" s="116"/>
      <c r="D260" s="109"/>
      <c r="E260" s="109"/>
      <c r="H260" s="201"/>
    </row>
    <row r="261" spans="1:8" customFormat="1" x14ac:dyDescent="0.25">
      <c r="A261" s="118"/>
      <c r="B261" s="25"/>
      <c r="C261" s="116"/>
      <c r="D261" s="109"/>
      <c r="E261" s="109"/>
      <c r="H261" s="201"/>
    </row>
    <row r="262" spans="1:8" customFormat="1" x14ac:dyDescent="0.25">
      <c r="A262" s="118"/>
      <c r="B262" s="25"/>
      <c r="C262" s="116"/>
      <c r="D262" s="109"/>
      <c r="E262" s="109"/>
      <c r="H262" s="201"/>
    </row>
    <row r="263" spans="1:8" customFormat="1" x14ac:dyDescent="0.25">
      <c r="A263" s="118"/>
      <c r="B263" s="25"/>
      <c r="C263" s="116"/>
      <c r="D263" s="109"/>
      <c r="E263" s="109"/>
      <c r="H263" s="201"/>
    </row>
    <row r="264" spans="1:8" customFormat="1" x14ac:dyDescent="0.25">
      <c r="A264" s="118"/>
      <c r="B264" s="25"/>
      <c r="C264" s="116"/>
      <c r="D264" s="109"/>
      <c r="E264" s="109"/>
      <c r="H264" s="201"/>
    </row>
    <row r="265" spans="1:8" customFormat="1" x14ac:dyDescent="0.25">
      <c r="A265" s="118"/>
      <c r="B265" s="25"/>
      <c r="C265" s="116"/>
      <c r="D265" s="109"/>
      <c r="E265" s="109"/>
      <c r="H265" s="201"/>
    </row>
    <row r="266" spans="1:8" customFormat="1" x14ac:dyDescent="0.25">
      <c r="A266" s="118"/>
      <c r="B266" s="25"/>
      <c r="C266" s="116"/>
      <c r="D266" s="109"/>
      <c r="E266" s="109"/>
      <c r="H266" s="201"/>
    </row>
    <row r="267" spans="1:8" customFormat="1" x14ac:dyDescent="0.25">
      <c r="A267" s="118"/>
      <c r="B267" s="25"/>
      <c r="C267" s="116"/>
      <c r="D267" s="109"/>
      <c r="E267" s="109"/>
      <c r="H267" s="201"/>
    </row>
    <row r="268" spans="1:8" customFormat="1" x14ac:dyDescent="0.25">
      <c r="A268" s="118"/>
      <c r="B268" s="25"/>
      <c r="C268" s="116"/>
      <c r="D268" s="109"/>
      <c r="E268" s="109"/>
      <c r="H268" s="201"/>
    </row>
    <row r="269" spans="1:8" customFormat="1" x14ac:dyDescent="0.25">
      <c r="A269" s="118"/>
      <c r="B269" s="25"/>
      <c r="C269" s="116"/>
      <c r="D269" s="109"/>
      <c r="E269" s="109"/>
      <c r="H269" s="201"/>
    </row>
    <row r="270" spans="1:8" customFormat="1" x14ac:dyDescent="0.25">
      <c r="A270" s="118"/>
      <c r="B270" s="25"/>
      <c r="C270" s="116"/>
      <c r="D270" s="109"/>
      <c r="E270" s="109"/>
      <c r="H270" s="201"/>
    </row>
    <row r="271" spans="1:8" customFormat="1" x14ac:dyDescent="0.25">
      <c r="A271" s="118"/>
      <c r="B271" s="25"/>
      <c r="C271" s="116"/>
      <c r="D271" s="109"/>
      <c r="E271" s="109"/>
      <c r="H271" s="201"/>
    </row>
    <row r="272" spans="1:8" customFormat="1" x14ac:dyDescent="0.25">
      <c r="A272" s="118"/>
      <c r="B272" s="25"/>
      <c r="C272" s="116"/>
      <c r="D272" s="109"/>
      <c r="E272" s="109"/>
      <c r="H272" s="201"/>
    </row>
    <row r="273" spans="1:8" customFormat="1" x14ac:dyDescent="0.25">
      <c r="A273" s="118"/>
      <c r="B273" s="25"/>
      <c r="C273" s="116"/>
      <c r="D273" s="109"/>
      <c r="E273" s="109"/>
      <c r="H273" s="201"/>
    </row>
    <row r="274" spans="1:8" customFormat="1" x14ac:dyDescent="0.25">
      <c r="A274" s="118"/>
      <c r="B274" s="25"/>
      <c r="C274" s="116"/>
      <c r="D274" s="109"/>
      <c r="E274" s="109"/>
      <c r="H274" s="201"/>
    </row>
    <row r="275" spans="1:8" customFormat="1" x14ac:dyDescent="0.25">
      <c r="A275" s="118"/>
      <c r="B275" s="25"/>
      <c r="C275" s="116"/>
      <c r="D275" s="109"/>
      <c r="E275" s="109"/>
      <c r="H275" s="201"/>
    </row>
    <row r="276" spans="1:8" customFormat="1" x14ac:dyDescent="0.25">
      <c r="A276" s="118"/>
      <c r="B276" s="25"/>
      <c r="C276" s="116"/>
      <c r="D276" s="109"/>
      <c r="E276" s="109"/>
      <c r="H276" s="201"/>
    </row>
    <row r="277" spans="1:8" customFormat="1" x14ac:dyDescent="0.25">
      <c r="A277" s="118"/>
      <c r="B277" s="25"/>
      <c r="C277" s="116"/>
      <c r="D277" s="109"/>
      <c r="E277" s="109"/>
      <c r="H277" s="201"/>
    </row>
    <row r="278" spans="1:8" customFormat="1" x14ac:dyDescent="0.25">
      <c r="A278" s="118"/>
      <c r="B278" s="25"/>
      <c r="C278" s="116"/>
      <c r="D278" s="109"/>
      <c r="E278" s="109"/>
      <c r="H278" s="201"/>
    </row>
    <row r="279" spans="1:8" customFormat="1" x14ac:dyDescent="0.25">
      <c r="A279" s="118"/>
      <c r="B279" s="25"/>
      <c r="C279" s="116"/>
      <c r="D279" s="109"/>
      <c r="E279" s="109"/>
      <c r="H279" s="201"/>
    </row>
    <row r="280" spans="1:8" customFormat="1" x14ac:dyDescent="0.25">
      <c r="A280" s="118"/>
      <c r="B280" s="25"/>
      <c r="C280" s="116"/>
      <c r="D280" s="109"/>
      <c r="E280" s="109"/>
      <c r="H280" s="201"/>
    </row>
    <row r="281" spans="1:8" customFormat="1" x14ac:dyDescent="0.25">
      <c r="A281" s="118"/>
      <c r="B281" s="25"/>
      <c r="C281" s="116"/>
      <c r="D281" s="109"/>
      <c r="E281" s="109"/>
      <c r="H281" s="201"/>
    </row>
    <row r="282" spans="1:8" customFormat="1" x14ac:dyDescent="0.25">
      <c r="A282" s="118"/>
      <c r="B282" s="25"/>
      <c r="C282" s="116"/>
      <c r="D282" s="109"/>
      <c r="E282" s="109"/>
      <c r="H282" s="201"/>
    </row>
    <row r="283" spans="1:8" customFormat="1" x14ac:dyDescent="0.25">
      <c r="A283" s="118"/>
      <c r="B283" s="25"/>
      <c r="C283" s="116"/>
      <c r="D283" s="109"/>
      <c r="E283" s="109"/>
      <c r="H283" s="201"/>
    </row>
    <row r="284" spans="1:8" customFormat="1" x14ac:dyDescent="0.25">
      <c r="A284" s="118"/>
      <c r="B284" s="25"/>
      <c r="C284" s="116"/>
      <c r="D284" s="109"/>
      <c r="E284" s="109"/>
      <c r="H284" s="201"/>
    </row>
    <row r="285" spans="1:8" customFormat="1" x14ac:dyDescent="0.25">
      <c r="A285" s="118"/>
      <c r="B285" s="25"/>
      <c r="C285" s="116"/>
      <c r="D285" s="109"/>
      <c r="E285" s="109"/>
      <c r="H285" s="201"/>
    </row>
    <row r="286" spans="1:8" customFormat="1" x14ac:dyDescent="0.25">
      <c r="A286" s="118"/>
      <c r="B286" s="25"/>
      <c r="C286" s="116"/>
      <c r="D286" s="109"/>
      <c r="E286" s="109"/>
      <c r="H286" s="201"/>
    </row>
    <row r="287" spans="1:8" customFormat="1" x14ac:dyDescent="0.25">
      <c r="A287" s="118"/>
      <c r="B287" s="25"/>
      <c r="C287" s="116"/>
      <c r="D287" s="109"/>
      <c r="E287" s="109"/>
      <c r="H287" s="201"/>
    </row>
    <row r="288" spans="1:8" customFormat="1" x14ac:dyDescent="0.25">
      <c r="A288" s="118"/>
      <c r="B288" s="25"/>
      <c r="C288" s="116"/>
      <c r="D288" s="109"/>
      <c r="E288" s="109"/>
      <c r="H288" s="201"/>
    </row>
    <row r="289" spans="1:8" customFormat="1" x14ac:dyDescent="0.25">
      <c r="A289" s="118"/>
      <c r="B289" s="25"/>
      <c r="C289" s="116"/>
      <c r="D289" s="109"/>
      <c r="E289" s="109"/>
      <c r="H289" s="201"/>
    </row>
    <row r="290" spans="1:8" customFormat="1" x14ac:dyDescent="0.25">
      <c r="A290" s="118"/>
      <c r="B290" s="25"/>
      <c r="C290" s="116"/>
      <c r="D290" s="109"/>
      <c r="E290" s="109"/>
      <c r="H290" s="201"/>
    </row>
    <row r="291" spans="1:8" customFormat="1" x14ac:dyDescent="0.25">
      <c r="A291" s="118"/>
      <c r="B291" s="25"/>
      <c r="C291" s="116"/>
      <c r="D291" s="109"/>
      <c r="E291" s="109"/>
      <c r="H291" s="201"/>
    </row>
    <row r="292" spans="1:8" customFormat="1" x14ac:dyDescent="0.25">
      <c r="A292" s="118"/>
      <c r="B292" s="25"/>
      <c r="C292" s="116"/>
      <c r="D292" s="109"/>
      <c r="E292" s="109"/>
      <c r="H292" s="201"/>
    </row>
    <row r="293" spans="1:8" customFormat="1" x14ac:dyDescent="0.25">
      <c r="A293" s="118"/>
      <c r="B293" s="25"/>
      <c r="C293" s="116"/>
      <c r="D293" s="109"/>
      <c r="E293" s="109"/>
      <c r="H293" s="201"/>
    </row>
    <row r="294" spans="1:8" customFormat="1" x14ac:dyDescent="0.25">
      <c r="A294" s="118"/>
      <c r="B294" s="25"/>
      <c r="C294" s="116"/>
      <c r="D294" s="109"/>
      <c r="E294" s="109"/>
      <c r="H294" s="201"/>
    </row>
    <row r="295" spans="1:8" customFormat="1" x14ac:dyDescent="0.25">
      <c r="A295" s="118"/>
      <c r="B295" s="25"/>
      <c r="C295" s="116"/>
      <c r="D295" s="109"/>
      <c r="E295" s="109"/>
      <c r="H295" s="201"/>
    </row>
    <row r="296" spans="1:8" customFormat="1" x14ac:dyDescent="0.25">
      <c r="A296" s="118"/>
      <c r="B296" s="25"/>
      <c r="C296" s="116"/>
      <c r="D296" s="109"/>
      <c r="E296" s="109"/>
      <c r="H296" s="201"/>
    </row>
    <row r="297" spans="1:8" customFormat="1" x14ac:dyDescent="0.25">
      <c r="A297" s="118"/>
      <c r="B297" s="25"/>
      <c r="C297" s="116"/>
      <c r="D297" s="109"/>
      <c r="E297" s="109"/>
      <c r="H297" s="201"/>
    </row>
    <row r="298" spans="1:8" customFormat="1" x14ac:dyDescent="0.25">
      <c r="A298" s="118"/>
      <c r="B298" s="25"/>
      <c r="C298" s="116"/>
      <c r="D298" s="109"/>
      <c r="E298" s="109"/>
      <c r="H298" s="201"/>
    </row>
    <row r="299" spans="1:8" customFormat="1" x14ac:dyDescent="0.25">
      <c r="A299" s="118"/>
      <c r="B299" s="25"/>
      <c r="C299" s="116"/>
      <c r="D299" s="109"/>
      <c r="E299" s="109"/>
      <c r="H299" s="201"/>
    </row>
    <row r="300" spans="1:8" customFormat="1" x14ac:dyDescent="0.25">
      <c r="A300" s="118"/>
      <c r="B300" s="25"/>
      <c r="C300" s="116"/>
      <c r="D300" s="109"/>
      <c r="E300" s="109"/>
      <c r="H300" s="201"/>
    </row>
    <row r="301" spans="1:8" customFormat="1" x14ac:dyDescent="0.25">
      <c r="A301" s="118"/>
      <c r="B301" s="25"/>
      <c r="C301" s="116"/>
      <c r="D301" s="109"/>
      <c r="E301" s="109"/>
      <c r="H301" s="201"/>
    </row>
    <row r="302" spans="1:8" customFormat="1" x14ac:dyDescent="0.25">
      <c r="A302" s="118"/>
      <c r="B302" s="25"/>
      <c r="C302" s="116"/>
      <c r="D302" s="109"/>
      <c r="E302" s="109"/>
      <c r="H302" s="201"/>
    </row>
    <row r="303" spans="1:8" customFormat="1" x14ac:dyDescent="0.25">
      <c r="A303" s="118"/>
      <c r="B303" s="25"/>
      <c r="C303" s="116"/>
      <c r="D303" s="109"/>
      <c r="E303" s="109"/>
      <c r="H303" s="201"/>
    </row>
    <row r="304" spans="1:8" customFormat="1" x14ac:dyDescent="0.25">
      <c r="A304" s="118"/>
      <c r="B304" s="25"/>
      <c r="C304" s="116"/>
      <c r="D304" s="109"/>
      <c r="E304" s="109"/>
      <c r="H304" s="201"/>
    </row>
    <row r="305" spans="1:8" customFormat="1" x14ac:dyDescent="0.25">
      <c r="A305" s="118"/>
      <c r="B305" s="25"/>
      <c r="C305" s="116"/>
      <c r="D305" s="109"/>
      <c r="E305" s="109"/>
      <c r="H305" s="201"/>
    </row>
    <row r="306" spans="1:8" customFormat="1" x14ac:dyDescent="0.25">
      <c r="A306" s="118"/>
      <c r="B306" s="25"/>
      <c r="C306" s="116"/>
      <c r="D306" s="109"/>
      <c r="E306" s="109"/>
      <c r="H306" s="201"/>
    </row>
    <row r="307" spans="1:8" customFormat="1" x14ac:dyDescent="0.25">
      <c r="A307" s="118"/>
      <c r="B307" s="25"/>
      <c r="C307" s="116"/>
      <c r="D307" s="109"/>
      <c r="E307" s="109"/>
      <c r="H307" s="201"/>
    </row>
    <row r="308" spans="1:8" customFormat="1" x14ac:dyDescent="0.25">
      <c r="A308" s="118"/>
      <c r="B308" s="25"/>
      <c r="C308" s="116"/>
      <c r="D308" s="109"/>
      <c r="E308" s="109"/>
      <c r="H308" s="201"/>
    </row>
    <row r="309" spans="1:8" customFormat="1" x14ac:dyDescent="0.25">
      <c r="A309" s="118"/>
      <c r="B309" s="25"/>
      <c r="C309" s="116"/>
      <c r="D309" s="109"/>
      <c r="E309" s="109"/>
      <c r="H309" s="201"/>
    </row>
    <row r="310" spans="1:8" customFormat="1" x14ac:dyDescent="0.25">
      <c r="A310" s="118"/>
      <c r="B310" s="25"/>
      <c r="C310" s="116"/>
      <c r="D310" s="109"/>
      <c r="E310" s="109"/>
      <c r="H310" s="201"/>
    </row>
    <row r="311" spans="1:8" customFormat="1" x14ac:dyDescent="0.25">
      <c r="A311" s="118"/>
      <c r="B311" s="25"/>
      <c r="C311" s="116"/>
      <c r="D311" s="109"/>
      <c r="E311" s="109"/>
      <c r="H311" s="201"/>
    </row>
    <row r="312" spans="1:8" customFormat="1" x14ac:dyDescent="0.25">
      <c r="A312" s="118"/>
      <c r="B312" s="25"/>
      <c r="C312" s="116"/>
      <c r="D312" s="109"/>
      <c r="E312" s="109"/>
      <c r="H312" s="201"/>
    </row>
    <row r="313" spans="1:8" customFormat="1" x14ac:dyDescent="0.25">
      <c r="A313" s="118"/>
      <c r="B313" s="25"/>
      <c r="C313" s="116"/>
      <c r="D313" s="109"/>
      <c r="E313" s="109"/>
      <c r="H313" s="201"/>
    </row>
    <row r="314" spans="1:8" customFormat="1" x14ac:dyDescent="0.25">
      <c r="A314" s="118"/>
      <c r="B314" s="25"/>
      <c r="C314" s="116"/>
      <c r="D314" s="109"/>
      <c r="E314" s="109"/>
      <c r="H314" s="201"/>
    </row>
    <row r="315" spans="1:8" customFormat="1" x14ac:dyDescent="0.25">
      <c r="A315" s="118"/>
      <c r="B315" s="25"/>
      <c r="C315" s="116"/>
      <c r="D315" s="109"/>
      <c r="E315" s="109"/>
      <c r="H315" s="201"/>
    </row>
    <row r="316" spans="1:8" customFormat="1" x14ac:dyDescent="0.25">
      <c r="A316" s="118"/>
      <c r="B316" s="25"/>
      <c r="C316" s="116"/>
      <c r="D316" s="109"/>
      <c r="E316" s="109"/>
      <c r="H316" s="201"/>
    </row>
    <row r="317" spans="1:8" customFormat="1" x14ac:dyDescent="0.25">
      <c r="A317" s="118"/>
      <c r="B317" s="25"/>
      <c r="C317" s="116"/>
      <c r="D317" s="109"/>
      <c r="E317" s="109"/>
      <c r="H317" s="201"/>
    </row>
    <row r="318" spans="1:8" customFormat="1" x14ac:dyDescent="0.25">
      <c r="A318" s="118"/>
      <c r="B318" s="25"/>
      <c r="C318" s="116"/>
      <c r="D318" s="109"/>
      <c r="E318" s="109"/>
      <c r="H318" s="201"/>
    </row>
    <row r="319" spans="1:8" customFormat="1" x14ac:dyDescent="0.25">
      <c r="A319" s="118"/>
      <c r="B319" s="25"/>
      <c r="C319" s="116"/>
      <c r="D319" s="109"/>
      <c r="E319" s="109"/>
      <c r="H319" s="201"/>
    </row>
    <row r="320" spans="1:8" customFormat="1" x14ac:dyDescent="0.25">
      <c r="A320" s="118"/>
      <c r="B320" s="25"/>
      <c r="C320" s="116"/>
      <c r="D320" s="109"/>
      <c r="E320" s="109"/>
      <c r="H320" s="201"/>
    </row>
    <row r="321" spans="1:8" customFormat="1" x14ac:dyDescent="0.25">
      <c r="A321" s="118"/>
      <c r="B321" s="25"/>
      <c r="C321" s="116"/>
      <c r="D321" s="109"/>
      <c r="E321" s="109"/>
      <c r="H321" s="201"/>
    </row>
    <row r="322" spans="1:8" customFormat="1" x14ac:dyDescent="0.25">
      <c r="A322" s="118"/>
      <c r="B322" s="25"/>
      <c r="C322" s="116"/>
      <c r="D322" s="109"/>
      <c r="E322" s="109"/>
      <c r="H322" s="201"/>
    </row>
    <row r="323" spans="1:8" customFormat="1" x14ac:dyDescent="0.25">
      <c r="A323" s="118"/>
      <c r="B323" s="25"/>
      <c r="C323" s="116"/>
      <c r="D323" s="109"/>
      <c r="E323" s="109"/>
      <c r="H323" s="201"/>
    </row>
    <row r="324" spans="1:8" customFormat="1" x14ac:dyDescent="0.25">
      <c r="A324" s="118"/>
      <c r="B324" s="25"/>
      <c r="C324" s="116"/>
      <c r="D324" s="109"/>
      <c r="E324" s="109"/>
      <c r="H324" s="201"/>
    </row>
    <row r="325" spans="1:8" customFormat="1" x14ac:dyDescent="0.25">
      <c r="A325" s="118"/>
      <c r="B325" s="25"/>
      <c r="C325" s="116"/>
      <c r="D325" s="109"/>
      <c r="E325" s="109"/>
      <c r="H325" s="201"/>
    </row>
    <row r="326" spans="1:8" customFormat="1" x14ac:dyDescent="0.25">
      <c r="A326" s="118"/>
      <c r="B326" s="25"/>
      <c r="C326" s="116"/>
      <c r="D326" s="109"/>
      <c r="E326" s="109"/>
      <c r="H326" s="201"/>
    </row>
    <row r="327" spans="1:8" customFormat="1" x14ac:dyDescent="0.25">
      <c r="A327" s="118"/>
      <c r="B327" s="25"/>
      <c r="C327" s="116"/>
      <c r="D327" s="109"/>
      <c r="E327" s="109"/>
      <c r="H327" s="201"/>
    </row>
    <row r="328" spans="1:8" customFormat="1" x14ac:dyDescent="0.25">
      <c r="A328" s="118"/>
      <c r="B328" s="25"/>
      <c r="C328" s="116"/>
      <c r="D328" s="109"/>
      <c r="E328" s="109"/>
      <c r="H328" s="201"/>
    </row>
    <row r="329" spans="1:8" customFormat="1" x14ac:dyDescent="0.25">
      <c r="A329" s="118"/>
      <c r="B329" s="25"/>
      <c r="C329" s="116"/>
      <c r="D329" s="109"/>
      <c r="E329" s="109"/>
      <c r="H329" s="201"/>
    </row>
    <row r="330" spans="1:8" customFormat="1" x14ac:dyDescent="0.25">
      <c r="A330" s="118"/>
      <c r="B330" s="25"/>
      <c r="C330" s="116"/>
      <c r="D330" s="109"/>
      <c r="E330" s="109"/>
      <c r="H330" s="201"/>
    </row>
    <row r="331" spans="1:8" customFormat="1" x14ac:dyDescent="0.25">
      <c r="A331" s="118"/>
      <c r="B331" s="25"/>
      <c r="C331" s="116"/>
      <c r="D331" s="109"/>
      <c r="E331" s="109"/>
      <c r="H331" s="201"/>
    </row>
    <row r="332" spans="1:8" customFormat="1" x14ac:dyDescent="0.25">
      <c r="A332" s="118"/>
      <c r="B332" s="25"/>
      <c r="C332" s="116"/>
      <c r="D332" s="109"/>
      <c r="E332" s="109"/>
      <c r="H332" s="201"/>
    </row>
    <row r="333" spans="1:8" customFormat="1" x14ac:dyDescent="0.25">
      <c r="A333" s="118"/>
      <c r="B333" s="25"/>
      <c r="C333" s="116"/>
      <c r="D333" s="109"/>
      <c r="E333" s="109"/>
      <c r="H333" s="201"/>
    </row>
    <row r="334" spans="1:8" customFormat="1" x14ac:dyDescent="0.25">
      <c r="A334" s="118"/>
      <c r="B334" s="25"/>
      <c r="C334" s="116"/>
      <c r="D334" s="109"/>
      <c r="E334" s="109"/>
      <c r="H334" s="201"/>
    </row>
    <row r="335" spans="1:8" customFormat="1" x14ac:dyDescent="0.25">
      <c r="A335" s="118"/>
      <c r="B335" s="25"/>
      <c r="C335" s="116"/>
      <c r="D335" s="109"/>
      <c r="E335" s="109"/>
      <c r="H335" s="201"/>
    </row>
    <row r="336" spans="1:8" customFormat="1" x14ac:dyDescent="0.25">
      <c r="A336" s="118"/>
      <c r="B336" s="25"/>
      <c r="C336" s="116"/>
      <c r="D336" s="109"/>
      <c r="E336" s="109"/>
      <c r="H336" s="201"/>
    </row>
    <row r="337" spans="1:8" customFormat="1" x14ac:dyDescent="0.25">
      <c r="A337" s="118"/>
      <c r="B337" s="25"/>
      <c r="C337" s="116"/>
      <c r="D337" s="109"/>
      <c r="E337" s="109"/>
      <c r="H337" s="201"/>
    </row>
    <row r="338" spans="1:8" customFormat="1" x14ac:dyDescent="0.25">
      <c r="A338" s="118"/>
      <c r="B338" s="25"/>
      <c r="C338" s="116"/>
      <c r="D338" s="109"/>
      <c r="E338" s="109"/>
      <c r="H338" s="201"/>
    </row>
    <row r="339" spans="1:8" customFormat="1" x14ac:dyDescent="0.25">
      <c r="A339" s="118"/>
      <c r="B339" s="25"/>
      <c r="C339" s="116"/>
      <c r="D339" s="109"/>
      <c r="E339" s="109"/>
      <c r="H339" s="201"/>
    </row>
    <row r="340" spans="1:8" customFormat="1" x14ac:dyDescent="0.25">
      <c r="A340" s="118"/>
      <c r="B340" s="25"/>
      <c r="C340" s="116"/>
      <c r="D340" s="109"/>
      <c r="E340" s="109"/>
      <c r="H340" s="201"/>
    </row>
    <row r="341" spans="1:8" customFormat="1" x14ac:dyDescent="0.25">
      <c r="A341" s="118"/>
      <c r="B341" s="25"/>
      <c r="C341" s="116"/>
      <c r="D341" s="109"/>
      <c r="E341" s="109"/>
      <c r="H341" s="201"/>
    </row>
    <row r="342" spans="1:8" customFormat="1" x14ac:dyDescent="0.25">
      <c r="A342" s="118"/>
      <c r="B342" s="25"/>
      <c r="C342" s="116"/>
      <c r="D342" s="109"/>
      <c r="E342" s="109"/>
      <c r="H342" s="201"/>
    </row>
    <row r="343" spans="1:8" customFormat="1" x14ac:dyDescent="0.25">
      <c r="A343" s="118"/>
      <c r="B343" s="25"/>
      <c r="C343" s="116"/>
      <c r="D343" s="109"/>
      <c r="E343" s="109"/>
      <c r="H343" s="201"/>
    </row>
    <row r="344" spans="1:8" customFormat="1" x14ac:dyDescent="0.25">
      <c r="A344" s="118"/>
      <c r="B344" s="25"/>
      <c r="C344" s="116"/>
      <c r="D344" s="109"/>
      <c r="E344" s="109"/>
      <c r="H344" s="201"/>
    </row>
    <row r="345" spans="1:8" customFormat="1" x14ac:dyDescent="0.25">
      <c r="A345" s="118"/>
      <c r="B345" s="25"/>
      <c r="C345" s="116"/>
      <c r="D345" s="109"/>
      <c r="E345" s="109"/>
      <c r="H345" s="201"/>
    </row>
    <row r="346" spans="1:8" customFormat="1" x14ac:dyDescent="0.25">
      <c r="A346" s="118"/>
      <c r="B346" s="25"/>
      <c r="C346" s="116"/>
      <c r="D346" s="109"/>
      <c r="E346" s="109"/>
      <c r="H346" s="201"/>
    </row>
    <row r="347" spans="1:8" customFormat="1" x14ac:dyDescent="0.25">
      <c r="A347" s="118"/>
      <c r="B347" s="25"/>
      <c r="C347" s="116"/>
      <c r="D347" s="109"/>
      <c r="E347" s="109"/>
      <c r="H347" s="201"/>
    </row>
    <row r="348" spans="1:8" customFormat="1" x14ac:dyDescent="0.25">
      <c r="A348" s="118"/>
      <c r="B348" s="25"/>
      <c r="C348" s="116"/>
      <c r="D348" s="109"/>
      <c r="E348" s="109"/>
      <c r="H348" s="201"/>
    </row>
    <row r="349" spans="1:8" customFormat="1" x14ac:dyDescent="0.25">
      <c r="A349" s="118"/>
      <c r="B349" s="25"/>
      <c r="C349" s="116"/>
      <c r="D349" s="109"/>
      <c r="E349" s="109"/>
      <c r="H349" s="201"/>
    </row>
    <row r="350" spans="1:8" customFormat="1" x14ac:dyDescent="0.25">
      <c r="A350" s="118"/>
      <c r="B350" s="25"/>
      <c r="C350" s="116"/>
      <c r="D350" s="109"/>
      <c r="E350" s="109"/>
      <c r="H350" s="201"/>
    </row>
    <row r="351" spans="1:8" customFormat="1" x14ac:dyDescent="0.25">
      <c r="A351" s="118"/>
      <c r="B351" s="25"/>
      <c r="C351" s="116"/>
      <c r="D351" s="109"/>
      <c r="E351" s="109"/>
      <c r="H351" s="201"/>
    </row>
    <row r="352" spans="1:8" customFormat="1" x14ac:dyDescent="0.25">
      <c r="A352" s="118"/>
      <c r="B352" s="25"/>
      <c r="C352" s="116"/>
      <c r="D352" s="109"/>
      <c r="E352" s="109"/>
      <c r="H352" s="201"/>
    </row>
    <row r="353" spans="1:8" customFormat="1" x14ac:dyDescent="0.25">
      <c r="A353" s="118"/>
      <c r="B353" s="25"/>
      <c r="C353" s="116"/>
      <c r="D353" s="109"/>
      <c r="E353" s="109"/>
      <c r="H353" s="201"/>
    </row>
    <row r="354" spans="1:8" customFormat="1" x14ac:dyDescent="0.25">
      <c r="A354" s="118"/>
      <c r="B354" s="25"/>
      <c r="C354" s="116"/>
      <c r="D354" s="109"/>
      <c r="E354" s="109"/>
      <c r="H354" s="201"/>
    </row>
    <row r="355" spans="1:8" customFormat="1" x14ac:dyDescent="0.25">
      <c r="A355" s="118"/>
      <c r="B355" s="25"/>
      <c r="C355" s="116"/>
      <c r="D355" s="109"/>
      <c r="E355" s="109"/>
      <c r="H355" s="201"/>
    </row>
    <row r="356" spans="1:8" customFormat="1" x14ac:dyDescent="0.25">
      <c r="A356" s="118"/>
      <c r="B356" s="25"/>
      <c r="C356" s="116"/>
      <c r="D356" s="109"/>
      <c r="E356" s="109"/>
      <c r="H356" s="201"/>
    </row>
    <row r="357" spans="1:8" customFormat="1" x14ac:dyDescent="0.25">
      <c r="A357" s="118"/>
      <c r="B357" s="25"/>
      <c r="C357" s="116"/>
      <c r="D357" s="109"/>
      <c r="E357" s="109"/>
      <c r="H357" s="201"/>
    </row>
    <row r="358" spans="1:8" customFormat="1" x14ac:dyDescent="0.25">
      <c r="A358" s="118"/>
      <c r="B358" s="25"/>
      <c r="C358" s="116"/>
      <c r="D358" s="109"/>
      <c r="E358" s="109"/>
      <c r="H358" s="201"/>
    </row>
    <row r="359" spans="1:8" customFormat="1" x14ac:dyDescent="0.25">
      <c r="A359" s="118"/>
      <c r="B359" s="25"/>
      <c r="C359" s="116"/>
      <c r="D359" s="109"/>
      <c r="E359" s="109"/>
      <c r="H359" s="201"/>
    </row>
    <row r="360" spans="1:8" customFormat="1" x14ac:dyDescent="0.25">
      <c r="A360" s="118"/>
      <c r="B360" s="25"/>
      <c r="C360" s="116"/>
      <c r="D360" s="109"/>
      <c r="E360" s="109"/>
      <c r="H360" s="201"/>
    </row>
    <row r="361" spans="1:8" customFormat="1" x14ac:dyDescent="0.25">
      <c r="A361" s="118"/>
      <c r="B361" s="25"/>
      <c r="C361" s="116"/>
      <c r="D361" s="109"/>
      <c r="E361" s="109"/>
      <c r="H361" s="201"/>
    </row>
    <row r="362" spans="1:8" customFormat="1" x14ac:dyDescent="0.25">
      <c r="A362" s="118"/>
      <c r="B362" s="25"/>
      <c r="C362" s="116"/>
      <c r="D362" s="109"/>
      <c r="E362" s="109"/>
      <c r="H362" s="201"/>
    </row>
    <row r="363" spans="1:8" customFormat="1" x14ac:dyDescent="0.25">
      <c r="A363" s="118"/>
      <c r="B363" s="25"/>
      <c r="C363" s="116"/>
      <c r="D363" s="109"/>
      <c r="E363" s="109"/>
      <c r="H363" s="201"/>
    </row>
    <row r="364" spans="1:8" customFormat="1" x14ac:dyDescent="0.25">
      <c r="A364" s="118"/>
      <c r="B364" s="25"/>
      <c r="C364" s="116"/>
      <c r="D364" s="109"/>
      <c r="E364" s="109"/>
      <c r="H364" s="201"/>
    </row>
    <row r="365" spans="1:8" customFormat="1" x14ac:dyDescent="0.25">
      <c r="A365" s="118"/>
      <c r="B365" s="25"/>
      <c r="C365" s="116"/>
      <c r="D365" s="109"/>
      <c r="E365" s="109"/>
      <c r="H365" s="201"/>
    </row>
    <row r="366" spans="1:8" customFormat="1" x14ac:dyDescent="0.25">
      <c r="A366" s="118"/>
      <c r="B366" s="25"/>
      <c r="C366" s="116"/>
      <c r="D366" s="109"/>
      <c r="E366" s="109"/>
      <c r="H366" s="201"/>
    </row>
    <row r="367" spans="1:8" customFormat="1" x14ac:dyDescent="0.25">
      <c r="A367" s="118"/>
      <c r="B367" s="25"/>
      <c r="C367" s="116"/>
      <c r="D367" s="109"/>
      <c r="E367" s="109"/>
      <c r="H367" s="201"/>
    </row>
    <row r="368" spans="1:8" customFormat="1" x14ac:dyDescent="0.25">
      <c r="A368" s="118"/>
      <c r="B368" s="25"/>
      <c r="C368" s="116"/>
      <c r="D368" s="109"/>
      <c r="E368" s="109"/>
      <c r="H368" s="201"/>
    </row>
    <row r="369" spans="1:8" customFormat="1" x14ac:dyDescent="0.25">
      <c r="A369" s="118"/>
      <c r="B369" s="25"/>
      <c r="C369" s="116"/>
      <c r="D369" s="109"/>
      <c r="E369" s="109"/>
      <c r="H369" s="201"/>
    </row>
    <row r="370" spans="1:8" customFormat="1" x14ac:dyDescent="0.25">
      <c r="A370" s="118"/>
      <c r="B370" s="25"/>
      <c r="C370" s="116"/>
      <c r="D370" s="109"/>
      <c r="E370" s="109"/>
      <c r="H370" s="201"/>
    </row>
    <row r="371" spans="1:8" customFormat="1" x14ac:dyDescent="0.25">
      <c r="A371" s="118"/>
      <c r="B371" s="25"/>
      <c r="C371" s="116"/>
      <c r="D371" s="109"/>
      <c r="E371" s="109"/>
      <c r="H371" s="201"/>
    </row>
    <row r="372" spans="1:8" customFormat="1" x14ac:dyDescent="0.25">
      <c r="A372" s="118"/>
      <c r="B372" s="25"/>
      <c r="C372" s="116"/>
      <c r="D372" s="109"/>
      <c r="E372" s="109"/>
      <c r="H372" s="201"/>
    </row>
    <row r="373" spans="1:8" customFormat="1" x14ac:dyDescent="0.25">
      <c r="A373" s="118"/>
      <c r="B373" s="25"/>
      <c r="C373" s="116"/>
      <c r="D373" s="109"/>
      <c r="E373" s="109"/>
      <c r="H373" s="201"/>
    </row>
    <row r="374" spans="1:8" customFormat="1" x14ac:dyDescent="0.25">
      <c r="A374" s="118"/>
      <c r="B374" s="25"/>
      <c r="C374" s="116"/>
      <c r="D374" s="109"/>
      <c r="E374" s="109"/>
      <c r="H374" s="201"/>
    </row>
    <row r="375" spans="1:8" customFormat="1" x14ac:dyDescent="0.25">
      <c r="A375" s="118"/>
      <c r="B375" s="25"/>
      <c r="C375" s="116"/>
      <c r="D375" s="109"/>
      <c r="E375" s="109"/>
      <c r="H375" s="201"/>
    </row>
    <row r="376" spans="1:8" customFormat="1" x14ac:dyDescent="0.25">
      <c r="A376" s="118"/>
      <c r="B376" s="25"/>
      <c r="C376" s="116"/>
      <c r="D376" s="109"/>
      <c r="E376" s="109"/>
      <c r="H376" s="201"/>
    </row>
    <row r="377" spans="1:8" customFormat="1" x14ac:dyDescent="0.25">
      <c r="A377" s="118"/>
      <c r="B377" s="25"/>
      <c r="C377" s="116"/>
      <c r="D377" s="109"/>
      <c r="E377" s="109"/>
      <c r="H377" s="201"/>
    </row>
    <row r="378" spans="1:8" customFormat="1" x14ac:dyDescent="0.25">
      <c r="A378" s="118"/>
      <c r="B378" s="25"/>
      <c r="C378" s="116"/>
      <c r="D378" s="109"/>
      <c r="E378" s="109"/>
      <c r="H378" s="201"/>
    </row>
    <row r="379" spans="1:8" customFormat="1" x14ac:dyDescent="0.25">
      <c r="A379" s="118"/>
      <c r="B379" s="25"/>
      <c r="C379" s="116"/>
      <c r="D379" s="109"/>
      <c r="E379" s="109"/>
      <c r="H379" s="201"/>
    </row>
    <row r="380" spans="1:8" customFormat="1" x14ac:dyDescent="0.25">
      <c r="A380" s="118"/>
      <c r="B380" s="25"/>
      <c r="C380" s="116"/>
      <c r="D380" s="109"/>
      <c r="E380" s="109"/>
      <c r="H380" s="201"/>
    </row>
    <row r="381" spans="1:8" customFormat="1" x14ac:dyDescent="0.25">
      <c r="A381" s="118"/>
      <c r="B381" s="25"/>
      <c r="C381" s="116"/>
      <c r="D381" s="109"/>
      <c r="E381" s="109"/>
      <c r="H381" s="201"/>
    </row>
    <row r="382" spans="1:8" customFormat="1" x14ac:dyDescent="0.25">
      <c r="A382" s="118"/>
      <c r="B382" s="25"/>
      <c r="C382" s="116"/>
      <c r="D382" s="109"/>
      <c r="E382" s="109"/>
      <c r="H382" s="201"/>
    </row>
    <row r="383" spans="1:8" customFormat="1" x14ac:dyDescent="0.25">
      <c r="A383" s="118"/>
      <c r="B383" s="25"/>
      <c r="C383" s="116"/>
      <c r="D383" s="109"/>
      <c r="E383" s="109"/>
      <c r="H383" s="201"/>
    </row>
    <row r="384" spans="1:8" customFormat="1" x14ac:dyDescent="0.25">
      <c r="A384" s="118"/>
      <c r="B384" s="25"/>
      <c r="C384" s="116"/>
      <c r="D384" s="109"/>
      <c r="E384" s="109"/>
      <c r="H384" s="201"/>
    </row>
    <row r="385" spans="1:8" customFormat="1" x14ac:dyDescent="0.25">
      <c r="A385" s="118"/>
      <c r="B385" s="25"/>
      <c r="C385" s="116"/>
      <c r="D385" s="109"/>
      <c r="E385" s="109"/>
      <c r="H385" s="201"/>
    </row>
    <row r="386" spans="1:8" customFormat="1" x14ac:dyDescent="0.25">
      <c r="A386" s="118"/>
      <c r="B386" s="25"/>
      <c r="C386" s="116"/>
      <c r="D386" s="109"/>
      <c r="E386" s="109"/>
      <c r="H386" s="201"/>
    </row>
    <row r="387" spans="1:8" customFormat="1" x14ac:dyDescent="0.25">
      <c r="A387" s="118"/>
      <c r="B387" s="25"/>
      <c r="C387" s="116"/>
      <c r="D387" s="109"/>
      <c r="E387" s="109"/>
      <c r="H387" s="201"/>
    </row>
    <row r="388" spans="1:8" customFormat="1" x14ac:dyDescent="0.25">
      <c r="A388" s="118"/>
      <c r="B388" s="25"/>
      <c r="C388" s="116"/>
      <c r="D388" s="109"/>
      <c r="E388" s="109"/>
      <c r="H388" s="201"/>
    </row>
    <row r="389" spans="1:8" customFormat="1" x14ac:dyDescent="0.25">
      <c r="A389" s="118"/>
      <c r="B389" s="25"/>
      <c r="C389" s="116"/>
      <c r="D389" s="109"/>
      <c r="E389" s="109"/>
      <c r="H389" s="201"/>
    </row>
    <row r="390" spans="1:8" customFormat="1" x14ac:dyDescent="0.25">
      <c r="A390" s="118"/>
      <c r="B390" s="25"/>
      <c r="C390" s="116"/>
      <c r="D390" s="109"/>
      <c r="E390" s="109"/>
      <c r="H390" s="201"/>
    </row>
    <row r="391" spans="1:8" customFormat="1" x14ac:dyDescent="0.25">
      <c r="A391" s="118"/>
      <c r="B391" s="25"/>
      <c r="C391" s="116"/>
      <c r="D391" s="109"/>
      <c r="E391" s="109"/>
      <c r="H391" s="201"/>
    </row>
    <row r="392" spans="1:8" customFormat="1" x14ac:dyDescent="0.25">
      <c r="A392" s="118"/>
      <c r="B392" s="25"/>
      <c r="C392" s="116"/>
      <c r="D392" s="109"/>
      <c r="E392" s="109"/>
      <c r="H392" s="201"/>
    </row>
    <row r="393" spans="1:8" customFormat="1" x14ac:dyDescent="0.25">
      <c r="A393" s="118"/>
      <c r="B393" s="25"/>
      <c r="C393" s="116"/>
      <c r="D393" s="109"/>
      <c r="E393" s="109"/>
      <c r="H393" s="201"/>
    </row>
    <row r="394" spans="1:8" customFormat="1" x14ac:dyDescent="0.25">
      <c r="A394" s="118"/>
      <c r="B394" s="25"/>
      <c r="C394" s="116"/>
      <c r="D394" s="109"/>
      <c r="E394" s="109"/>
      <c r="H394" s="201"/>
    </row>
    <row r="395" spans="1:8" customFormat="1" x14ac:dyDescent="0.25">
      <c r="A395" s="118"/>
      <c r="B395" s="25"/>
      <c r="C395" s="116"/>
      <c r="D395" s="109"/>
      <c r="E395" s="109"/>
      <c r="H395" s="201"/>
    </row>
    <row r="396" spans="1:8" customFormat="1" x14ac:dyDescent="0.25">
      <c r="A396" s="118"/>
      <c r="B396" s="25"/>
      <c r="C396" s="116"/>
      <c r="D396" s="109"/>
      <c r="E396" s="109"/>
      <c r="H396" s="201"/>
    </row>
    <row r="397" spans="1:8" customFormat="1" x14ac:dyDescent="0.25">
      <c r="A397" s="118"/>
      <c r="B397" s="25"/>
      <c r="C397" s="116"/>
      <c r="D397" s="109"/>
      <c r="E397" s="109"/>
      <c r="H397" s="201"/>
    </row>
    <row r="398" spans="1:8" customFormat="1" x14ac:dyDescent="0.25">
      <c r="A398" s="118"/>
      <c r="B398" s="25"/>
      <c r="C398" s="116"/>
      <c r="D398" s="109"/>
      <c r="E398" s="109"/>
      <c r="H398" s="201"/>
    </row>
    <row r="399" spans="1:8" customFormat="1" x14ac:dyDescent="0.25">
      <c r="A399" s="118"/>
      <c r="B399" s="25"/>
      <c r="C399" s="116"/>
      <c r="D399" s="109"/>
      <c r="E399" s="109"/>
      <c r="H399" s="201"/>
    </row>
    <row r="400" spans="1:8" customFormat="1" x14ac:dyDescent="0.25">
      <c r="A400" s="118"/>
      <c r="B400" s="25"/>
      <c r="C400" s="116"/>
      <c r="D400" s="109"/>
      <c r="E400" s="109"/>
      <c r="H400" s="201"/>
    </row>
    <row r="401" spans="1:8" customFormat="1" x14ac:dyDescent="0.25">
      <c r="A401" s="118"/>
      <c r="B401" s="25"/>
      <c r="C401" s="116"/>
      <c r="D401" s="109"/>
      <c r="E401" s="109"/>
      <c r="H401" s="201"/>
    </row>
    <row r="402" spans="1:8" customFormat="1" x14ac:dyDescent="0.25">
      <c r="A402" s="118"/>
      <c r="B402" s="25"/>
      <c r="C402" s="116"/>
      <c r="D402" s="109"/>
      <c r="E402" s="109"/>
      <c r="H402" s="201"/>
    </row>
    <row r="403" spans="1:8" customFormat="1" x14ac:dyDescent="0.25">
      <c r="A403" s="118"/>
      <c r="B403" s="25"/>
      <c r="C403" s="116"/>
      <c r="D403" s="109"/>
      <c r="E403" s="109"/>
      <c r="H403" s="201"/>
    </row>
    <row r="404" spans="1:8" customFormat="1" x14ac:dyDescent="0.25">
      <c r="A404" s="118"/>
      <c r="B404" s="25"/>
      <c r="C404" s="116"/>
      <c r="D404" s="109"/>
      <c r="E404" s="109"/>
      <c r="H404" s="201"/>
    </row>
    <row r="405" spans="1:8" customFormat="1" x14ac:dyDescent="0.25">
      <c r="A405" s="118"/>
      <c r="B405" s="25"/>
      <c r="C405" s="116"/>
      <c r="D405" s="109"/>
      <c r="E405" s="109"/>
      <c r="H405" s="201"/>
    </row>
    <row r="406" spans="1:8" customFormat="1" x14ac:dyDescent="0.25">
      <c r="A406" s="118"/>
      <c r="B406" s="25"/>
      <c r="C406" s="116"/>
      <c r="D406" s="109"/>
      <c r="E406" s="109"/>
      <c r="H406" s="201"/>
    </row>
    <row r="407" spans="1:8" customFormat="1" x14ac:dyDescent="0.25">
      <c r="A407" s="118"/>
      <c r="B407" s="25"/>
      <c r="C407" s="116"/>
      <c r="D407" s="109"/>
      <c r="E407" s="109"/>
      <c r="H407" s="201"/>
    </row>
    <row r="408" spans="1:8" customFormat="1" x14ac:dyDescent="0.25">
      <c r="A408" s="118"/>
      <c r="B408" s="25"/>
      <c r="C408" s="116"/>
      <c r="D408" s="109"/>
      <c r="E408" s="109"/>
      <c r="H408" s="201"/>
    </row>
    <row r="409" spans="1:8" customFormat="1" x14ac:dyDescent="0.25">
      <c r="A409" s="118"/>
      <c r="B409" s="25"/>
      <c r="C409" s="116"/>
      <c r="D409" s="109"/>
      <c r="E409" s="109"/>
      <c r="H409" s="201"/>
    </row>
    <row r="410" spans="1:8" customFormat="1" x14ac:dyDescent="0.25">
      <c r="A410" s="118"/>
      <c r="B410" s="25"/>
      <c r="C410" s="116"/>
      <c r="D410" s="109"/>
      <c r="E410" s="109"/>
      <c r="H410" s="201"/>
    </row>
    <row r="411" spans="1:8" customFormat="1" x14ac:dyDescent="0.25">
      <c r="A411" s="118"/>
      <c r="B411" s="25"/>
      <c r="C411" s="116"/>
      <c r="D411" s="109"/>
      <c r="E411" s="109"/>
      <c r="H411" s="201"/>
    </row>
    <row r="412" spans="1:8" customFormat="1" x14ac:dyDescent="0.25">
      <c r="A412" s="118"/>
      <c r="B412" s="25"/>
      <c r="C412" s="116"/>
      <c r="D412" s="109"/>
      <c r="E412" s="109"/>
      <c r="H412" s="201"/>
    </row>
    <row r="413" spans="1:8" customFormat="1" x14ac:dyDescent="0.25">
      <c r="A413" s="118"/>
      <c r="B413" s="25"/>
      <c r="C413" s="116"/>
      <c r="D413" s="109"/>
      <c r="E413" s="109"/>
      <c r="H413" s="201"/>
    </row>
    <row r="414" spans="1:8" customFormat="1" x14ac:dyDescent="0.25">
      <c r="A414" s="118"/>
      <c r="B414" s="25"/>
      <c r="C414" s="116"/>
      <c r="D414" s="109"/>
      <c r="E414" s="109"/>
      <c r="H414" s="201"/>
    </row>
    <row r="415" spans="1:8" customFormat="1" x14ac:dyDescent="0.25">
      <c r="A415" s="118"/>
      <c r="B415" s="25"/>
      <c r="C415" s="116"/>
      <c r="D415" s="109"/>
      <c r="E415" s="109"/>
      <c r="H415" s="201"/>
    </row>
    <row r="416" spans="1:8" customFormat="1" x14ac:dyDescent="0.25">
      <c r="A416" s="118"/>
      <c r="B416" s="25"/>
      <c r="C416" s="116"/>
      <c r="D416" s="109"/>
      <c r="E416" s="109"/>
      <c r="H416" s="201"/>
    </row>
    <row r="417" spans="1:8" customFormat="1" x14ac:dyDescent="0.25">
      <c r="A417" s="118"/>
      <c r="B417" s="25"/>
      <c r="C417" s="116"/>
      <c r="D417" s="109"/>
      <c r="E417" s="109"/>
      <c r="H417" s="201"/>
    </row>
    <row r="418" spans="1:8" customFormat="1" x14ac:dyDescent="0.25">
      <c r="A418" s="118"/>
      <c r="B418" s="25"/>
      <c r="C418" s="116"/>
      <c r="D418" s="109"/>
      <c r="E418" s="109"/>
      <c r="H418" s="201"/>
    </row>
    <row r="419" spans="1:8" customFormat="1" x14ac:dyDescent="0.25">
      <c r="A419" s="118"/>
      <c r="B419" s="25"/>
      <c r="C419" s="116"/>
      <c r="D419" s="109"/>
      <c r="E419" s="109"/>
      <c r="H419" s="201"/>
    </row>
    <row r="420" spans="1:8" customFormat="1" x14ac:dyDescent="0.25">
      <c r="A420" s="118"/>
      <c r="B420" s="25"/>
      <c r="C420" s="116"/>
      <c r="D420" s="109"/>
      <c r="E420" s="109"/>
      <c r="H420" s="201"/>
    </row>
    <row r="421" spans="1:8" customFormat="1" x14ac:dyDescent="0.25">
      <c r="A421" s="118"/>
      <c r="B421" s="25"/>
      <c r="C421" s="116"/>
      <c r="D421" s="109"/>
      <c r="E421" s="109"/>
      <c r="H421" s="201"/>
    </row>
    <row r="422" spans="1:8" customFormat="1" x14ac:dyDescent="0.25">
      <c r="A422" s="118"/>
      <c r="B422" s="25"/>
      <c r="C422" s="116"/>
      <c r="D422" s="109"/>
      <c r="E422" s="109"/>
      <c r="H422" s="201"/>
    </row>
    <row r="423" spans="1:8" customFormat="1" x14ac:dyDescent="0.25">
      <c r="A423" s="118"/>
      <c r="B423" s="25"/>
      <c r="C423" s="116"/>
      <c r="D423" s="109"/>
      <c r="E423" s="109"/>
      <c r="H423" s="201"/>
    </row>
    <row r="424" spans="1:8" customFormat="1" x14ac:dyDescent="0.25">
      <c r="A424" s="118"/>
      <c r="B424" s="25"/>
      <c r="C424" s="116"/>
      <c r="D424" s="109"/>
      <c r="E424" s="109"/>
      <c r="H424" s="201"/>
    </row>
    <row r="425" spans="1:8" customFormat="1" x14ac:dyDescent="0.25">
      <c r="A425" s="118"/>
      <c r="B425" s="25"/>
      <c r="C425" s="116"/>
      <c r="D425" s="109"/>
      <c r="E425" s="109"/>
      <c r="H425" s="201"/>
    </row>
    <row r="426" spans="1:8" customFormat="1" x14ac:dyDescent="0.25">
      <c r="A426" s="118"/>
      <c r="B426" s="25"/>
      <c r="C426" s="116"/>
      <c r="D426" s="109"/>
      <c r="E426" s="109"/>
      <c r="H426" s="201"/>
    </row>
    <row r="427" spans="1:8" customFormat="1" x14ac:dyDescent="0.25">
      <c r="A427" s="118"/>
      <c r="B427" s="25"/>
      <c r="C427" s="116"/>
      <c r="D427" s="109"/>
      <c r="E427" s="109"/>
      <c r="H427" s="201"/>
    </row>
    <row r="428" spans="1:8" customFormat="1" x14ac:dyDescent="0.25">
      <c r="A428" s="118"/>
      <c r="B428" s="25"/>
      <c r="C428" s="116"/>
      <c r="D428" s="109"/>
      <c r="E428" s="109"/>
      <c r="H428" s="201"/>
    </row>
    <row r="429" spans="1:8" customFormat="1" x14ac:dyDescent="0.25">
      <c r="A429" s="118"/>
      <c r="B429" s="25"/>
      <c r="C429" s="116"/>
      <c r="D429" s="109"/>
      <c r="E429" s="109"/>
      <c r="H429" s="201"/>
    </row>
    <row r="430" spans="1:8" customFormat="1" x14ac:dyDescent="0.25">
      <c r="A430" s="118"/>
      <c r="B430" s="25"/>
      <c r="C430" s="116"/>
      <c r="D430" s="109"/>
      <c r="E430" s="109"/>
      <c r="H430" s="201"/>
    </row>
    <row r="431" spans="1:8" customFormat="1" x14ac:dyDescent="0.25">
      <c r="A431" s="118"/>
      <c r="B431" s="25"/>
      <c r="C431" s="116"/>
      <c r="D431" s="109"/>
      <c r="E431" s="109"/>
      <c r="H431" s="201"/>
    </row>
    <row r="432" spans="1:8" customFormat="1" x14ac:dyDescent="0.25">
      <c r="A432" s="118"/>
      <c r="B432" s="25"/>
      <c r="C432" s="116"/>
      <c r="D432" s="109"/>
      <c r="E432" s="109"/>
      <c r="H432" s="201"/>
    </row>
    <row r="433" spans="1:8" customFormat="1" x14ac:dyDescent="0.25">
      <c r="A433" s="118"/>
      <c r="B433" s="25"/>
      <c r="C433" s="116"/>
      <c r="D433" s="109"/>
      <c r="E433" s="109"/>
      <c r="H433" s="201"/>
    </row>
    <row r="434" spans="1:8" customFormat="1" x14ac:dyDescent="0.25">
      <c r="A434" s="118"/>
      <c r="B434" s="25"/>
      <c r="C434" s="116"/>
      <c r="D434" s="109"/>
      <c r="E434" s="109"/>
      <c r="H434" s="201"/>
    </row>
    <row r="435" spans="1:8" customFormat="1" x14ac:dyDescent="0.25">
      <c r="A435" s="118"/>
      <c r="B435" s="25"/>
      <c r="C435" s="116"/>
      <c r="D435" s="109"/>
      <c r="E435" s="109"/>
      <c r="H435" s="201"/>
    </row>
    <row r="436" spans="1:8" customFormat="1" x14ac:dyDescent="0.25">
      <c r="A436" s="118"/>
      <c r="B436" s="25"/>
      <c r="C436" s="116"/>
      <c r="D436" s="109"/>
      <c r="E436" s="109"/>
      <c r="H436" s="201"/>
    </row>
    <row r="437" spans="1:8" customFormat="1" x14ac:dyDescent="0.25">
      <c r="A437" s="118"/>
      <c r="B437" s="25"/>
      <c r="C437" s="116"/>
      <c r="D437" s="109"/>
      <c r="E437" s="109"/>
      <c r="H437" s="201"/>
    </row>
    <row r="438" spans="1:8" customFormat="1" x14ac:dyDescent="0.25">
      <c r="A438" s="118"/>
      <c r="B438" s="25"/>
      <c r="C438" s="116"/>
      <c r="D438" s="109"/>
      <c r="E438" s="109"/>
      <c r="H438" s="201"/>
    </row>
    <row r="439" spans="1:8" customFormat="1" x14ac:dyDescent="0.25">
      <c r="A439" s="118"/>
      <c r="B439" s="25"/>
      <c r="C439" s="116"/>
      <c r="D439" s="109"/>
      <c r="E439" s="109"/>
      <c r="H439" s="201"/>
    </row>
    <row r="440" spans="1:8" customFormat="1" x14ac:dyDescent="0.25">
      <c r="A440" s="118"/>
      <c r="B440" s="25"/>
      <c r="C440" s="116"/>
      <c r="D440" s="109"/>
      <c r="E440" s="109"/>
      <c r="H440" s="201"/>
    </row>
    <row r="441" spans="1:8" customFormat="1" x14ac:dyDescent="0.25">
      <c r="A441" s="118"/>
      <c r="B441" s="25"/>
      <c r="C441" s="116"/>
      <c r="D441" s="109"/>
      <c r="E441" s="109"/>
      <c r="H441" s="201"/>
    </row>
    <row r="442" spans="1:8" customFormat="1" x14ac:dyDescent="0.25">
      <c r="A442" s="118"/>
      <c r="B442" s="25"/>
      <c r="C442" s="116"/>
      <c r="D442" s="109"/>
      <c r="E442" s="109"/>
      <c r="H442" s="201"/>
    </row>
    <row r="443" spans="1:8" customFormat="1" x14ac:dyDescent="0.25">
      <c r="A443" s="118"/>
      <c r="B443" s="25"/>
      <c r="C443" s="116"/>
      <c r="D443" s="109"/>
      <c r="E443" s="109"/>
      <c r="H443" s="201"/>
    </row>
    <row r="444" spans="1:8" customFormat="1" x14ac:dyDescent="0.25">
      <c r="A444" s="118"/>
      <c r="B444" s="25"/>
      <c r="C444" s="116"/>
      <c r="D444" s="109"/>
      <c r="E444" s="109"/>
      <c r="H444" s="201"/>
    </row>
    <row r="445" spans="1:8" customFormat="1" x14ac:dyDescent="0.25">
      <c r="A445" s="118"/>
      <c r="B445" s="25"/>
      <c r="C445" s="116"/>
      <c r="D445" s="109"/>
      <c r="E445" s="109"/>
      <c r="H445" s="201"/>
    </row>
    <row r="446" spans="1:8" customFormat="1" x14ac:dyDescent="0.25">
      <c r="A446" s="118"/>
      <c r="B446" s="25"/>
      <c r="C446" s="116"/>
      <c r="D446" s="109"/>
      <c r="E446" s="109"/>
      <c r="H446" s="201"/>
    </row>
    <row r="447" spans="1:8" customFormat="1" x14ac:dyDescent="0.25">
      <c r="A447" s="118"/>
      <c r="B447" s="25"/>
      <c r="C447" s="116"/>
      <c r="D447" s="109"/>
      <c r="E447" s="109"/>
      <c r="H447" s="201"/>
    </row>
    <row r="448" spans="1:8" customFormat="1" x14ac:dyDescent="0.25">
      <c r="A448" s="118"/>
      <c r="B448" s="25"/>
      <c r="C448" s="116"/>
      <c r="D448" s="109"/>
      <c r="E448" s="109"/>
      <c r="H448" s="201"/>
    </row>
    <row r="449" spans="1:8" customFormat="1" x14ac:dyDescent="0.25">
      <c r="A449" s="118"/>
      <c r="B449" s="25"/>
      <c r="C449" s="116"/>
      <c r="D449" s="109"/>
      <c r="E449" s="109"/>
      <c r="H449" s="201"/>
    </row>
    <row r="450" spans="1:8" customFormat="1" x14ac:dyDescent="0.25">
      <c r="A450" s="118"/>
      <c r="B450" s="25"/>
      <c r="C450" s="116"/>
      <c r="D450" s="109"/>
      <c r="E450" s="109"/>
      <c r="H450" s="201"/>
    </row>
    <row r="451" spans="1:8" customFormat="1" x14ac:dyDescent="0.25">
      <c r="A451" s="118"/>
      <c r="B451" s="25"/>
      <c r="C451" s="116"/>
      <c r="D451" s="109"/>
      <c r="E451" s="109"/>
      <c r="H451" s="201"/>
    </row>
    <row r="452" spans="1:8" customFormat="1" x14ac:dyDescent="0.25">
      <c r="A452" s="118"/>
      <c r="B452" s="25"/>
      <c r="C452" s="116"/>
      <c r="D452" s="109"/>
      <c r="E452" s="109"/>
      <c r="H452" s="201"/>
    </row>
    <row r="453" spans="1:8" customFormat="1" x14ac:dyDescent="0.25">
      <c r="A453" s="118"/>
      <c r="B453" s="25"/>
      <c r="C453" s="116"/>
      <c r="D453" s="109"/>
      <c r="E453" s="109"/>
      <c r="H453" s="201"/>
    </row>
    <row r="454" spans="1:8" customFormat="1" x14ac:dyDescent="0.25">
      <c r="A454" s="118"/>
      <c r="B454" s="25"/>
      <c r="C454" s="116"/>
      <c r="D454" s="109"/>
      <c r="E454" s="109"/>
      <c r="H454" s="201"/>
    </row>
    <row r="455" spans="1:8" customFormat="1" x14ac:dyDescent="0.25">
      <c r="A455" s="118"/>
      <c r="B455" s="25"/>
      <c r="C455" s="116"/>
      <c r="D455" s="109"/>
      <c r="E455" s="109"/>
      <c r="H455" s="201"/>
    </row>
    <row r="456" spans="1:8" customFormat="1" x14ac:dyDescent="0.25">
      <c r="A456" s="118"/>
      <c r="B456" s="25"/>
      <c r="C456" s="116"/>
      <c r="D456" s="109"/>
      <c r="E456" s="109"/>
      <c r="H456" s="201"/>
    </row>
    <row r="457" spans="1:8" customFormat="1" x14ac:dyDescent="0.25">
      <c r="A457" s="118"/>
      <c r="B457" s="25"/>
      <c r="C457" s="116"/>
      <c r="D457" s="109"/>
      <c r="E457" s="109"/>
      <c r="H457" s="201"/>
    </row>
    <row r="458" spans="1:8" customFormat="1" x14ac:dyDescent="0.25">
      <c r="A458" s="118"/>
      <c r="B458" s="25"/>
      <c r="C458" s="116"/>
      <c r="D458" s="109"/>
      <c r="E458" s="109"/>
      <c r="H458" s="201"/>
    </row>
    <row r="459" spans="1:8" customFormat="1" x14ac:dyDescent="0.25">
      <c r="A459" s="118"/>
      <c r="B459" s="25"/>
      <c r="C459" s="116"/>
      <c r="D459" s="109"/>
      <c r="E459" s="109"/>
      <c r="H459" s="201"/>
    </row>
    <row r="460" spans="1:8" customFormat="1" x14ac:dyDescent="0.25">
      <c r="A460" s="118"/>
      <c r="B460" s="25"/>
      <c r="C460" s="116"/>
      <c r="D460" s="109"/>
      <c r="E460" s="109"/>
      <c r="H460" s="201"/>
    </row>
    <row r="461" spans="1:8" customFormat="1" x14ac:dyDescent="0.25">
      <c r="A461" s="118"/>
      <c r="B461" s="25"/>
      <c r="C461" s="116"/>
      <c r="D461" s="109"/>
      <c r="E461" s="109"/>
      <c r="H461" s="201"/>
    </row>
    <row r="462" spans="1:8" customFormat="1" x14ac:dyDescent="0.25">
      <c r="A462" s="118"/>
      <c r="B462" s="25"/>
      <c r="C462" s="116"/>
      <c r="D462" s="109"/>
      <c r="E462" s="109"/>
      <c r="H462" s="201"/>
    </row>
    <row r="463" spans="1:8" customFormat="1" x14ac:dyDescent="0.25">
      <c r="A463" s="118"/>
      <c r="B463" s="25"/>
      <c r="C463" s="116"/>
      <c r="D463" s="109"/>
      <c r="E463" s="109"/>
      <c r="H463" s="201"/>
    </row>
    <row r="464" spans="1:8" customFormat="1" x14ac:dyDescent="0.25">
      <c r="A464" s="118"/>
      <c r="B464" s="25"/>
      <c r="C464" s="116"/>
      <c r="D464" s="109"/>
      <c r="E464" s="109"/>
      <c r="H464" s="201"/>
    </row>
    <row r="465" spans="1:8" customFormat="1" x14ac:dyDescent="0.25">
      <c r="A465" s="118"/>
      <c r="B465" s="25"/>
      <c r="C465" s="116"/>
      <c r="D465" s="109"/>
      <c r="E465" s="109"/>
      <c r="H465" s="201"/>
    </row>
    <row r="466" spans="1:8" customFormat="1" x14ac:dyDescent="0.25">
      <c r="A466" s="118"/>
      <c r="B466" s="25"/>
      <c r="C466" s="116"/>
      <c r="D466" s="109"/>
      <c r="E466" s="109"/>
      <c r="H466" s="201"/>
    </row>
    <row r="467" spans="1:8" customFormat="1" x14ac:dyDescent="0.25">
      <c r="A467" s="118"/>
      <c r="B467" s="25"/>
      <c r="C467" s="116"/>
      <c r="D467" s="109"/>
      <c r="E467" s="109"/>
      <c r="H467" s="201"/>
    </row>
    <row r="468" spans="1:8" customFormat="1" x14ac:dyDescent="0.25">
      <c r="A468" s="118"/>
      <c r="B468" s="25"/>
      <c r="C468" s="116"/>
      <c r="D468" s="109"/>
      <c r="E468" s="109"/>
      <c r="H468" s="201"/>
    </row>
    <row r="469" spans="1:8" customFormat="1" x14ac:dyDescent="0.25">
      <c r="A469" s="118"/>
      <c r="B469" s="25"/>
      <c r="C469" s="116"/>
      <c r="D469" s="109"/>
      <c r="E469" s="109"/>
      <c r="H469" s="201"/>
    </row>
    <row r="470" spans="1:8" customFormat="1" x14ac:dyDescent="0.25">
      <c r="A470" s="118"/>
      <c r="B470" s="25"/>
      <c r="C470" s="116"/>
      <c r="D470" s="109"/>
      <c r="E470" s="109"/>
      <c r="H470" s="201"/>
    </row>
    <row r="471" spans="1:8" customFormat="1" x14ac:dyDescent="0.25">
      <c r="A471" s="118"/>
      <c r="B471" s="25"/>
      <c r="C471" s="116"/>
      <c r="D471" s="109"/>
      <c r="E471" s="109"/>
      <c r="H471" s="201"/>
    </row>
    <row r="472" spans="1:8" customFormat="1" x14ac:dyDescent="0.25">
      <c r="A472" s="118"/>
      <c r="B472" s="25"/>
      <c r="C472" s="116"/>
      <c r="D472" s="109"/>
      <c r="E472" s="109"/>
      <c r="H472" s="201"/>
    </row>
    <row r="473" spans="1:8" customFormat="1" x14ac:dyDescent="0.25">
      <c r="A473" s="118"/>
      <c r="B473" s="25"/>
      <c r="C473" s="116"/>
      <c r="D473" s="109"/>
      <c r="E473" s="109"/>
      <c r="H473" s="201"/>
    </row>
    <row r="474" spans="1:8" customFormat="1" x14ac:dyDescent="0.25">
      <c r="A474" s="118"/>
      <c r="B474" s="25"/>
      <c r="C474" s="116"/>
      <c r="D474" s="109"/>
      <c r="E474" s="109"/>
      <c r="H474" s="201"/>
    </row>
    <row r="475" spans="1:8" customFormat="1" x14ac:dyDescent="0.25">
      <c r="A475" s="118"/>
      <c r="B475" s="25"/>
      <c r="C475" s="116"/>
      <c r="D475" s="109"/>
      <c r="E475" s="109"/>
      <c r="H475" s="201"/>
    </row>
    <row r="476" spans="1:8" customFormat="1" x14ac:dyDescent="0.25">
      <c r="A476" s="118"/>
      <c r="B476" s="25"/>
      <c r="C476" s="116"/>
      <c r="D476" s="109"/>
      <c r="E476" s="109"/>
      <c r="H476" s="201"/>
    </row>
    <row r="477" spans="1:8" customFormat="1" x14ac:dyDescent="0.25">
      <c r="A477" s="118"/>
      <c r="B477" s="25"/>
      <c r="C477" s="116"/>
      <c r="D477" s="109"/>
      <c r="E477" s="109"/>
      <c r="H477" s="201"/>
    </row>
    <row r="478" spans="1:8" customFormat="1" x14ac:dyDescent="0.25">
      <c r="A478" s="118"/>
      <c r="B478" s="25"/>
      <c r="C478" s="116"/>
      <c r="D478" s="109"/>
      <c r="E478" s="109"/>
      <c r="H478" s="201"/>
    </row>
    <row r="479" spans="1:8" customFormat="1" x14ac:dyDescent="0.25">
      <c r="A479" s="118"/>
      <c r="B479" s="25"/>
      <c r="C479" s="116"/>
      <c r="D479" s="109"/>
      <c r="E479" s="109"/>
      <c r="H479" s="201"/>
    </row>
    <row r="480" spans="1:8" customFormat="1" x14ac:dyDescent="0.25">
      <c r="A480" s="118"/>
      <c r="B480" s="25"/>
      <c r="C480" s="116"/>
      <c r="D480" s="109"/>
      <c r="E480" s="109"/>
      <c r="H480" s="201"/>
    </row>
    <row r="481" spans="1:8" customFormat="1" x14ac:dyDescent="0.25">
      <c r="A481" s="118"/>
      <c r="B481" s="25"/>
      <c r="C481" s="116"/>
      <c r="D481" s="109"/>
      <c r="E481" s="109"/>
      <c r="H481" s="201"/>
    </row>
    <row r="482" spans="1:8" customFormat="1" x14ac:dyDescent="0.25">
      <c r="A482" s="118"/>
      <c r="B482" s="25"/>
      <c r="C482" s="116"/>
      <c r="D482" s="109"/>
      <c r="E482" s="109"/>
      <c r="H482" s="201"/>
    </row>
    <row r="483" spans="1:8" customFormat="1" x14ac:dyDescent="0.25">
      <c r="A483" s="118"/>
      <c r="B483" s="25"/>
      <c r="C483" s="116"/>
      <c r="D483" s="109"/>
      <c r="E483" s="109"/>
      <c r="H483" s="201"/>
    </row>
    <row r="484" spans="1:8" customFormat="1" x14ac:dyDescent="0.25">
      <c r="A484" s="118"/>
      <c r="B484" s="25"/>
      <c r="C484" s="116"/>
      <c r="D484" s="109"/>
      <c r="E484" s="109"/>
      <c r="H484" s="201"/>
    </row>
    <row r="485" spans="1:8" customFormat="1" x14ac:dyDescent="0.25">
      <c r="A485" s="118"/>
      <c r="B485" s="25"/>
      <c r="C485" s="116"/>
      <c r="D485" s="109"/>
      <c r="E485" s="109"/>
      <c r="H485" s="201"/>
    </row>
    <row r="486" spans="1:8" customFormat="1" x14ac:dyDescent="0.25">
      <c r="A486" s="118"/>
      <c r="B486" s="25"/>
      <c r="C486" s="116"/>
      <c r="D486" s="109"/>
      <c r="E486" s="109"/>
      <c r="H486" s="201"/>
    </row>
    <row r="487" spans="1:8" customFormat="1" x14ac:dyDescent="0.25">
      <c r="A487" s="118"/>
      <c r="B487" s="25"/>
      <c r="C487" s="116"/>
      <c r="D487" s="109"/>
      <c r="E487" s="109"/>
      <c r="H487" s="201"/>
    </row>
    <row r="488" spans="1:8" customFormat="1" x14ac:dyDescent="0.25">
      <c r="A488" s="118"/>
      <c r="B488" s="25"/>
      <c r="C488" s="116"/>
      <c r="D488" s="109"/>
      <c r="E488" s="109"/>
      <c r="H488" s="201"/>
    </row>
    <row r="489" spans="1:8" customFormat="1" x14ac:dyDescent="0.25">
      <c r="A489" s="118"/>
      <c r="B489" s="25"/>
      <c r="C489" s="116"/>
      <c r="D489" s="109"/>
      <c r="E489" s="109"/>
      <c r="H489" s="201"/>
    </row>
    <row r="490" spans="1:8" customFormat="1" x14ac:dyDescent="0.25">
      <c r="A490" s="118"/>
      <c r="B490" s="25"/>
      <c r="C490" s="116"/>
      <c r="D490" s="109"/>
      <c r="E490" s="109"/>
      <c r="H490" s="201"/>
    </row>
    <row r="491" spans="1:8" customFormat="1" x14ac:dyDescent="0.25">
      <c r="A491" s="118"/>
      <c r="B491" s="25"/>
      <c r="C491" s="116"/>
      <c r="D491" s="109"/>
      <c r="E491" s="109"/>
      <c r="H491" s="201"/>
    </row>
    <row r="492" spans="1:8" customFormat="1" x14ac:dyDescent="0.25">
      <c r="A492" s="118"/>
      <c r="B492" s="25"/>
      <c r="C492" s="116"/>
      <c r="D492" s="109"/>
      <c r="E492" s="109"/>
      <c r="H492" s="201"/>
    </row>
    <row r="493" spans="1:8" customFormat="1" x14ac:dyDescent="0.25">
      <c r="A493" s="118"/>
      <c r="B493" s="25"/>
      <c r="C493" s="116"/>
      <c r="D493" s="109"/>
      <c r="E493" s="109"/>
      <c r="H493" s="201"/>
    </row>
    <row r="494" spans="1:8" customFormat="1" x14ac:dyDescent="0.25">
      <c r="A494" s="118"/>
      <c r="B494" s="25"/>
      <c r="C494" s="116"/>
      <c r="D494" s="109"/>
      <c r="E494" s="109"/>
      <c r="H494" s="201"/>
    </row>
    <row r="495" spans="1:8" customFormat="1" x14ac:dyDescent="0.25">
      <c r="A495" s="118"/>
      <c r="B495" s="25"/>
      <c r="C495" s="116"/>
      <c r="D495" s="109"/>
      <c r="E495" s="109"/>
      <c r="H495" s="201"/>
    </row>
    <row r="496" spans="1:8" customFormat="1" x14ac:dyDescent="0.25">
      <c r="A496" s="118"/>
      <c r="B496" s="25"/>
      <c r="C496" s="116"/>
      <c r="D496" s="109"/>
      <c r="E496" s="109"/>
      <c r="H496" s="201"/>
    </row>
    <row r="497" spans="1:8" customFormat="1" x14ac:dyDescent="0.25">
      <c r="A497" s="118"/>
      <c r="B497" s="25"/>
      <c r="C497" s="116"/>
      <c r="D497" s="109"/>
      <c r="E497" s="109"/>
      <c r="H497" s="201"/>
    </row>
    <row r="498" spans="1:8" customFormat="1" x14ac:dyDescent="0.25">
      <c r="A498" s="118"/>
      <c r="B498" s="25"/>
      <c r="C498" s="116"/>
      <c r="D498" s="109"/>
      <c r="E498" s="109"/>
      <c r="H498" s="201"/>
    </row>
    <row r="499" spans="1:8" customFormat="1" x14ac:dyDescent="0.25">
      <c r="A499" s="118"/>
      <c r="B499" s="25"/>
      <c r="C499" s="116"/>
      <c r="D499" s="109"/>
      <c r="E499" s="109"/>
      <c r="H499" s="201"/>
    </row>
    <row r="500" spans="1:8" customFormat="1" x14ac:dyDescent="0.25">
      <c r="A500" s="118"/>
      <c r="B500" s="25"/>
      <c r="C500" s="116"/>
      <c r="D500" s="109"/>
      <c r="E500" s="109"/>
      <c r="H500" s="201"/>
    </row>
  </sheetData>
  <autoFilter ref="A1:E500" xr:uid="{C4DD6F89-F9F3-47C6-A292-77FEFD7BAEEB}"/>
  <customSheetViews>
    <customSheetView guid="{DACD6839-11B2-4306-A105-E4EA0BCEA251}" scale="85" printArea="1" showAutoFilter="1">
      <pane ySplit="1" topLeftCell="A2" activePane="bottomLeft" state="frozen"/>
      <selection pane="bottomLeft" activeCell="C30" sqref="C30"/>
      <colBreaks count="1" manualBreakCount="1">
        <brk id="5" max="1048575" man="1"/>
      </colBreaks>
      <pageMargins left="0.7" right="0.7" top="0.75" bottom="0.75" header="0.3" footer="0.3"/>
      <pageSetup scale="65" orientation="portrait" r:id="rId1"/>
      <autoFilter ref="A1:E500" xr:uid="{00000000-0000-0000-0000-000000000000}"/>
    </customSheetView>
  </customSheetViews>
  <pageMargins left="0.7" right="0.7" top="0.75" bottom="0.75" header="0.3" footer="0.3"/>
  <pageSetup scale="65" orientation="portrait" r:id="rId2"/>
  <colBreaks count="1" manualBreakCount="1">
    <brk id="5" max="1048575"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C0591-71A2-4680-8560-60B0DB89F0A0}">
  <sheetPr>
    <tabColor rgb="FFFFC000"/>
  </sheetPr>
  <dimension ref="A1:I17"/>
  <sheetViews>
    <sheetView zoomScale="85" zoomScaleNormal="85" workbookViewId="0">
      <pane ySplit="1" topLeftCell="A2" activePane="bottomLeft" state="frozen"/>
      <selection activeCell="C32" sqref="C32"/>
      <selection pane="bottomLeft" activeCell="G21" sqref="G21"/>
    </sheetView>
  </sheetViews>
  <sheetFormatPr defaultRowHeight="15" x14ac:dyDescent="0.25"/>
  <cols>
    <col min="1" max="1" width="20.85546875" style="13" customWidth="1"/>
    <col min="2" max="2" width="20.85546875" style="19" customWidth="1"/>
    <col min="3" max="6" width="29.5703125" style="20" customWidth="1"/>
    <col min="7" max="7" width="16.28515625" style="13" customWidth="1"/>
    <col min="8" max="8" width="21.85546875" style="13" bestFit="1" customWidth="1"/>
    <col min="9" max="9" width="12.28515625" style="13" bestFit="1" customWidth="1"/>
    <col min="10" max="16384" width="9.140625" style="13"/>
  </cols>
  <sheetData>
    <row r="1" spans="1:9" s="202" customFormat="1" ht="70.5" customHeight="1" thickBot="1" x14ac:dyDescent="0.35">
      <c r="A1" s="199" t="s">
        <v>73</v>
      </c>
      <c r="B1" s="199" t="s">
        <v>74</v>
      </c>
      <c r="C1" s="199" t="s">
        <v>67</v>
      </c>
      <c r="D1" s="199" t="s">
        <v>15</v>
      </c>
      <c r="E1" s="199" t="s">
        <v>10</v>
      </c>
      <c r="F1" s="199" t="s">
        <v>159</v>
      </c>
      <c r="G1" s="203" t="s">
        <v>55</v>
      </c>
      <c r="H1" s="204" t="s">
        <v>157</v>
      </c>
      <c r="I1" s="205">
        <f>SUM($C$2:$F$17)</f>
        <v>540000</v>
      </c>
    </row>
    <row r="2" spans="1:9" customFormat="1" x14ac:dyDescent="0.25">
      <c r="A2" s="257">
        <v>1</v>
      </c>
      <c r="B2" s="66">
        <f>Calculator!$D$5</f>
        <v>43945</v>
      </c>
      <c r="C2" s="255">
        <v>20000</v>
      </c>
      <c r="D2" s="255">
        <v>10000</v>
      </c>
      <c r="E2" s="255">
        <v>10000</v>
      </c>
      <c r="F2" s="258">
        <v>10000</v>
      </c>
      <c r="G2" s="13"/>
    </row>
    <row r="3" spans="1:9" customFormat="1" ht="15.75" thickBot="1" x14ac:dyDescent="0.3">
      <c r="A3" s="254"/>
      <c r="B3" s="67">
        <f>B2+7</f>
        <v>43952</v>
      </c>
      <c r="C3" s="256"/>
      <c r="D3" s="256"/>
      <c r="E3" s="256"/>
      <c r="F3" s="259"/>
    </row>
    <row r="4" spans="1:9" customFormat="1" x14ac:dyDescent="0.25">
      <c r="A4" s="253">
        <v>2</v>
      </c>
      <c r="B4" s="66">
        <f>B3+1</f>
        <v>43953</v>
      </c>
      <c r="C4" s="255">
        <v>40000</v>
      </c>
      <c r="D4" s="255">
        <v>10000</v>
      </c>
      <c r="E4" s="255">
        <v>10000</v>
      </c>
      <c r="F4" s="258">
        <v>10000</v>
      </c>
    </row>
    <row r="5" spans="1:9" customFormat="1" ht="15.75" thickBot="1" x14ac:dyDescent="0.3">
      <c r="A5" s="254"/>
      <c r="B5" s="67">
        <f>+B4+6</f>
        <v>43959</v>
      </c>
      <c r="C5" s="256"/>
      <c r="D5" s="256"/>
      <c r="E5" s="256"/>
      <c r="F5" s="259"/>
    </row>
    <row r="6" spans="1:9" customFormat="1" x14ac:dyDescent="0.25">
      <c r="A6" s="253">
        <v>3</v>
      </c>
      <c r="B6" s="66">
        <f>B5+1</f>
        <v>43960</v>
      </c>
      <c r="C6" s="255">
        <v>40000</v>
      </c>
      <c r="D6" s="255">
        <v>10000</v>
      </c>
      <c r="E6" s="255">
        <v>10000</v>
      </c>
      <c r="F6" s="258">
        <v>10000</v>
      </c>
      <c r="G6" s="13"/>
    </row>
    <row r="7" spans="1:9" customFormat="1" ht="15.75" thickBot="1" x14ac:dyDescent="0.3">
      <c r="A7" s="254"/>
      <c r="B7" s="67">
        <f>+B6+6</f>
        <v>43966</v>
      </c>
      <c r="C7" s="256"/>
      <c r="D7" s="256"/>
      <c r="E7" s="256"/>
      <c r="F7" s="259"/>
    </row>
    <row r="8" spans="1:9" customFormat="1" x14ac:dyDescent="0.25">
      <c r="A8" s="253">
        <v>4</v>
      </c>
      <c r="B8" s="66">
        <f>B7+1</f>
        <v>43967</v>
      </c>
      <c r="C8" s="255">
        <v>40000</v>
      </c>
      <c r="D8" s="255">
        <v>10000</v>
      </c>
      <c r="E8" s="255">
        <v>10000</v>
      </c>
      <c r="F8" s="258">
        <v>10000</v>
      </c>
    </row>
    <row r="9" spans="1:9" customFormat="1" ht="15.75" thickBot="1" x14ac:dyDescent="0.3">
      <c r="A9" s="254"/>
      <c r="B9" s="68">
        <f>+B8+6</f>
        <v>43973</v>
      </c>
      <c r="C9" s="256"/>
      <c r="D9" s="256"/>
      <c r="E9" s="256"/>
      <c r="F9" s="259"/>
    </row>
    <row r="10" spans="1:9" customFormat="1" x14ac:dyDescent="0.25">
      <c r="A10" s="253">
        <v>5</v>
      </c>
      <c r="B10" s="66">
        <f>B9+1</f>
        <v>43974</v>
      </c>
      <c r="C10" s="255">
        <v>40000</v>
      </c>
      <c r="D10" s="255">
        <v>10000</v>
      </c>
      <c r="E10" s="255">
        <v>10000</v>
      </c>
      <c r="F10" s="258">
        <v>10000</v>
      </c>
    </row>
    <row r="11" spans="1:9" customFormat="1" ht="15.75" thickBot="1" x14ac:dyDescent="0.3">
      <c r="A11" s="254"/>
      <c r="B11" s="68">
        <f>+B10+6</f>
        <v>43980</v>
      </c>
      <c r="C11" s="256"/>
      <c r="D11" s="256"/>
      <c r="E11" s="256"/>
      <c r="F11" s="259"/>
    </row>
    <row r="12" spans="1:9" customFormat="1" x14ac:dyDescent="0.25">
      <c r="A12" s="253">
        <v>6</v>
      </c>
      <c r="B12" s="66">
        <f>B11+1</f>
        <v>43981</v>
      </c>
      <c r="C12" s="255">
        <v>40000</v>
      </c>
      <c r="D12" s="255">
        <v>10000</v>
      </c>
      <c r="E12" s="255">
        <v>10000</v>
      </c>
      <c r="F12" s="258">
        <v>10000</v>
      </c>
    </row>
    <row r="13" spans="1:9" customFormat="1" ht="15.75" thickBot="1" x14ac:dyDescent="0.3">
      <c r="A13" s="254"/>
      <c r="B13" s="68">
        <f>+B12+6</f>
        <v>43987</v>
      </c>
      <c r="C13" s="256"/>
      <c r="D13" s="256"/>
      <c r="E13" s="256"/>
      <c r="F13" s="259"/>
    </row>
    <row r="14" spans="1:9" customFormat="1" x14ac:dyDescent="0.25">
      <c r="A14" s="253">
        <v>7</v>
      </c>
      <c r="B14" s="66">
        <f>B13+1</f>
        <v>43988</v>
      </c>
      <c r="C14" s="255">
        <v>40000</v>
      </c>
      <c r="D14" s="255">
        <v>10000</v>
      </c>
      <c r="E14" s="255">
        <v>10000</v>
      </c>
      <c r="F14" s="258">
        <v>10000</v>
      </c>
    </row>
    <row r="15" spans="1:9" customFormat="1" ht="15.75" thickBot="1" x14ac:dyDescent="0.3">
      <c r="A15" s="254"/>
      <c r="B15" s="68">
        <f>+B14+6</f>
        <v>43994</v>
      </c>
      <c r="C15" s="256"/>
      <c r="D15" s="256"/>
      <c r="E15" s="256"/>
      <c r="F15" s="259"/>
    </row>
    <row r="16" spans="1:9" customFormat="1" x14ac:dyDescent="0.25">
      <c r="A16" s="253">
        <v>8</v>
      </c>
      <c r="B16" s="66">
        <f>B15+1</f>
        <v>43995</v>
      </c>
      <c r="C16" s="255">
        <v>40000</v>
      </c>
      <c r="D16" s="255">
        <v>10000</v>
      </c>
      <c r="E16" s="255">
        <v>10000</v>
      </c>
      <c r="F16" s="258">
        <v>10000</v>
      </c>
    </row>
    <row r="17" spans="1:6" customFormat="1" ht="15.75" thickBot="1" x14ac:dyDescent="0.3">
      <c r="A17" s="254"/>
      <c r="B17" s="68">
        <f>+B16+6</f>
        <v>44001</v>
      </c>
      <c r="C17" s="256"/>
      <c r="D17" s="256"/>
      <c r="E17" s="256"/>
      <c r="F17" s="259"/>
    </row>
  </sheetData>
  <autoFilter ref="B1:F17" xr:uid="{3F89FF93-AFD0-46B0-A29E-14134F977BAF}"/>
  <customSheetViews>
    <customSheetView guid="{DACD6839-11B2-4306-A105-E4EA0BCEA251}" scale="85" showAutoFilter="1">
      <pane ySplit="1" topLeftCell="A2" activePane="bottomLeft" state="frozen"/>
      <selection pane="bottomLeft" activeCell="G21" sqref="G21"/>
      <colBreaks count="1" manualBreakCount="1">
        <brk id="6" max="1048575" man="1"/>
      </colBreaks>
      <pageMargins left="0.7" right="0.7" top="0.75" bottom="0.75" header="0.3" footer="0.3"/>
      <pageSetup scale="62" orientation="portrait" r:id="rId1"/>
      <autoFilter ref="B1:F17" xr:uid="{00000000-0000-0000-0000-000000000000}"/>
    </customSheetView>
  </customSheetViews>
  <mergeCells count="40">
    <mergeCell ref="E16:E17"/>
    <mergeCell ref="F16:F17"/>
    <mergeCell ref="C14:C15"/>
    <mergeCell ref="D14:D15"/>
    <mergeCell ref="E14:E15"/>
    <mergeCell ref="F14:F15"/>
    <mergeCell ref="E12:E13"/>
    <mergeCell ref="F12:F13"/>
    <mergeCell ref="C10:C11"/>
    <mergeCell ref="D10:D11"/>
    <mergeCell ref="E10:E11"/>
    <mergeCell ref="F10:F11"/>
    <mergeCell ref="F6:F7"/>
    <mergeCell ref="C8:C9"/>
    <mergeCell ref="D8:D9"/>
    <mergeCell ref="E8:E9"/>
    <mergeCell ref="F8:F9"/>
    <mergeCell ref="E6:E7"/>
    <mergeCell ref="F2:F3"/>
    <mergeCell ref="C4:C5"/>
    <mergeCell ref="D4:D5"/>
    <mergeCell ref="E4:E5"/>
    <mergeCell ref="F4:F5"/>
    <mergeCell ref="E2:E3"/>
    <mergeCell ref="A14:A15"/>
    <mergeCell ref="A16:A17"/>
    <mergeCell ref="C2:C3"/>
    <mergeCell ref="D2:D3"/>
    <mergeCell ref="C6:C7"/>
    <mergeCell ref="D6:D7"/>
    <mergeCell ref="A2:A3"/>
    <mergeCell ref="A4:A5"/>
    <mergeCell ref="A6:A7"/>
    <mergeCell ref="A8:A9"/>
    <mergeCell ref="A10:A11"/>
    <mergeCell ref="A12:A13"/>
    <mergeCell ref="C12:C13"/>
    <mergeCell ref="D12:D13"/>
    <mergeCell ref="C16:C17"/>
    <mergeCell ref="D16:D17"/>
  </mergeCells>
  <pageMargins left="0.7" right="0.7" top="0.75" bottom="0.75" header="0.3" footer="0.3"/>
  <pageSetup scale="62" orientation="portrait" r:id="rId2"/>
  <colBreaks count="1" manualBreakCount="1">
    <brk id="6"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9EE99-7804-44D6-AD9F-6549A639EC44}">
  <sheetPr>
    <tabColor rgb="FF92D050"/>
  </sheetPr>
  <dimension ref="A1:H500"/>
  <sheetViews>
    <sheetView zoomScale="85" zoomScaleNormal="85" workbookViewId="0">
      <pane ySplit="1" topLeftCell="A2" activePane="bottomLeft" state="frozen"/>
      <selection activeCell="H26" sqref="H26"/>
      <selection pane="bottomLeft" activeCell="B3" sqref="B3"/>
    </sheetView>
  </sheetViews>
  <sheetFormatPr defaultRowHeight="15" x14ac:dyDescent="0.25"/>
  <cols>
    <col min="1" max="1" width="21.5703125" style="120" customWidth="1"/>
    <col min="2" max="2" width="25" style="13" customWidth="1"/>
    <col min="3" max="3" width="25.5703125" style="13" customWidth="1"/>
    <col min="4" max="4" width="21.5703125" style="28" customWidth="1"/>
    <col min="5" max="5" width="21.5703125" style="20" customWidth="1"/>
    <col min="6" max="6" width="25.28515625" style="20" bestFit="1" customWidth="1"/>
    <col min="7" max="7" width="20.7109375" style="26" customWidth="1"/>
    <col min="8" max="8" width="24.28515625" bestFit="1" customWidth="1"/>
  </cols>
  <sheetData>
    <row r="1" spans="1:8" s="202" customFormat="1" ht="75.75" x14ac:dyDescent="0.3">
      <c r="A1" s="199" t="s">
        <v>24</v>
      </c>
      <c r="B1" s="199" t="s">
        <v>146</v>
      </c>
      <c r="C1" s="199" t="s">
        <v>147</v>
      </c>
      <c r="D1" s="199" t="s">
        <v>148</v>
      </c>
      <c r="E1" s="199" t="s">
        <v>25</v>
      </c>
      <c r="F1" s="199" t="s">
        <v>97</v>
      </c>
      <c r="G1" s="199" t="s">
        <v>78</v>
      </c>
      <c r="H1" s="23" t="s">
        <v>55</v>
      </c>
    </row>
    <row r="2" spans="1:8" x14ac:dyDescent="0.25">
      <c r="A2" s="119">
        <v>43952</v>
      </c>
      <c r="B2" s="18" t="s">
        <v>75</v>
      </c>
      <c r="C2" s="18" t="s">
        <v>75</v>
      </c>
      <c r="D2" s="27">
        <v>6523</v>
      </c>
      <c r="E2" s="17">
        <v>5</v>
      </c>
      <c r="F2" s="17"/>
      <c r="G2" s="25"/>
    </row>
    <row r="3" spans="1:8" x14ac:dyDescent="0.25">
      <c r="A3" s="119">
        <v>43952</v>
      </c>
      <c r="B3" s="16" t="s">
        <v>76</v>
      </c>
      <c r="C3" s="16" t="s">
        <v>76</v>
      </c>
      <c r="D3" s="27">
        <v>6524</v>
      </c>
      <c r="E3" s="17">
        <v>1000</v>
      </c>
      <c r="F3" s="17"/>
      <c r="G3" s="25"/>
    </row>
    <row r="4" spans="1:8" x14ac:dyDescent="0.25">
      <c r="A4" s="118">
        <v>43952</v>
      </c>
      <c r="B4" s="16" t="s">
        <v>77</v>
      </c>
      <c r="C4" s="16" t="s">
        <v>77</v>
      </c>
      <c r="D4" s="27">
        <v>6525</v>
      </c>
      <c r="E4" s="17">
        <v>1000</v>
      </c>
      <c r="F4" s="17"/>
      <c r="G4" s="25"/>
    </row>
    <row r="5" spans="1:8" x14ac:dyDescent="0.25">
      <c r="A5" s="118">
        <v>43952</v>
      </c>
      <c r="B5" s="16" t="s">
        <v>77</v>
      </c>
      <c r="C5" s="16" t="s">
        <v>77</v>
      </c>
      <c r="D5" s="27">
        <v>6526</v>
      </c>
      <c r="E5" s="17">
        <v>1000</v>
      </c>
      <c r="F5" s="17"/>
      <c r="G5" s="25"/>
    </row>
    <row r="6" spans="1:8" x14ac:dyDescent="0.25">
      <c r="A6" s="118">
        <v>43952</v>
      </c>
      <c r="B6" s="16" t="s">
        <v>77</v>
      </c>
      <c r="C6" s="16" t="s">
        <v>77</v>
      </c>
      <c r="D6" s="27">
        <v>6527</v>
      </c>
      <c r="E6" s="17">
        <v>1000</v>
      </c>
      <c r="F6" s="17"/>
      <c r="G6" s="25"/>
    </row>
    <row r="7" spans="1:8" x14ac:dyDescent="0.25">
      <c r="A7" s="118">
        <v>43983</v>
      </c>
      <c r="B7" s="16" t="s">
        <v>77</v>
      </c>
      <c r="C7" s="16" t="s">
        <v>77</v>
      </c>
      <c r="D7" s="27">
        <v>6528</v>
      </c>
      <c r="E7" s="17">
        <v>100</v>
      </c>
      <c r="F7" s="17" t="s">
        <v>100</v>
      </c>
      <c r="G7" s="25"/>
    </row>
    <row r="8" spans="1:8" x14ac:dyDescent="0.25">
      <c r="A8" s="118">
        <v>43983</v>
      </c>
      <c r="B8" s="16" t="s">
        <v>77</v>
      </c>
      <c r="C8" s="16" t="s">
        <v>77</v>
      </c>
      <c r="D8" s="27">
        <v>6529</v>
      </c>
      <c r="E8" s="17">
        <v>1000</v>
      </c>
      <c r="F8" s="17"/>
      <c r="G8" s="25"/>
    </row>
    <row r="9" spans="1:8" x14ac:dyDescent="0.25">
      <c r="A9" s="118">
        <v>43983</v>
      </c>
      <c r="B9" s="16" t="s">
        <v>77</v>
      </c>
      <c r="C9" s="16" t="s">
        <v>77</v>
      </c>
      <c r="D9" s="27">
        <v>6530</v>
      </c>
      <c r="E9" s="17">
        <v>1000</v>
      </c>
      <c r="F9" s="17" t="s">
        <v>49</v>
      </c>
      <c r="G9" s="25" t="s">
        <v>41</v>
      </c>
    </row>
    <row r="10" spans="1:8" x14ac:dyDescent="0.25">
      <c r="A10" s="118">
        <v>43983</v>
      </c>
      <c r="B10" s="16" t="s">
        <v>77</v>
      </c>
      <c r="C10" s="16" t="s">
        <v>77</v>
      </c>
      <c r="D10" s="27">
        <v>6531</v>
      </c>
      <c r="E10" s="17">
        <v>1000</v>
      </c>
      <c r="F10" s="17" t="s">
        <v>21</v>
      </c>
      <c r="G10" s="25"/>
    </row>
    <row r="11" spans="1:8" x14ac:dyDescent="0.25">
      <c r="A11" s="118">
        <v>43983</v>
      </c>
      <c r="B11" s="16" t="s">
        <v>77</v>
      </c>
      <c r="C11" s="16" t="s">
        <v>77</v>
      </c>
      <c r="D11" s="27">
        <v>6532</v>
      </c>
      <c r="E11" s="17">
        <v>1000</v>
      </c>
      <c r="F11" s="17"/>
      <c r="G11" s="25"/>
    </row>
    <row r="12" spans="1:8" x14ac:dyDescent="0.25">
      <c r="A12" s="118">
        <v>43997</v>
      </c>
      <c r="B12" s="16" t="s">
        <v>77</v>
      </c>
      <c r="C12" s="16" t="s">
        <v>77</v>
      </c>
      <c r="D12" s="27">
        <v>6533</v>
      </c>
      <c r="E12" s="17">
        <v>1000</v>
      </c>
      <c r="F12" s="17" t="s">
        <v>49</v>
      </c>
      <c r="G12" s="25" t="s">
        <v>38</v>
      </c>
    </row>
    <row r="13" spans="1:8" x14ac:dyDescent="0.25">
      <c r="A13" s="118">
        <v>43997</v>
      </c>
      <c r="B13" s="16" t="s">
        <v>77</v>
      </c>
      <c r="C13" s="16" t="s">
        <v>77</v>
      </c>
      <c r="D13" s="27">
        <v>6534</v>
      </c>
      <c r="E13" s="17">
        <v>1000</v>
      </c>
      <c r="F13" s="17"/>
      <c r="G13" s="25"/>
    </row>
    <row r="14" spans="1:8" x14ac:dyDescent="0.25">
      <c r="A14" s="118">
        <v>43997</v>
      </c>
      <c r="B14" s="16" t="s">
        <v>77</v>
      </c>
      <c r="C14" s="16" t="s">
        <v>77</v>
      </c>
      <c r="D14" s="27">
        <v>6535</v>
      </c>
      <c r="E14" s="17">
        <v>1000</v>
      </c>
      <c r="F14" s="17" t="s">
        <v>49</v>
      </c>
      <c r="G14" s="25" t="s">
        <v>34</v>
      </c>
    </row>
    <row r="15" spans="1:8" x14ac:dyDescent="0.25">
      <c r="A15" s="118">
        <v>43997</v>
      </c>
      <c r="B15" s="16" t="s">
        <v>77</v>
      </c>
      <c r="C15" s="16" t="s">
        <v>77</v>
      </c>
      <c r="D15" s="27">
        <v>6536</v>
      </c>
      <c r="E15" s="17">
        <v>1000</v>
      </c>
      <c r="F15" s="17"/>
      <c r="G15" s="25"/>
    </row>
    <row r="16" spans="1:8" x14ac:dyDescent="0.25">
      <c r="A16" s="118">
        <v>44001</v>
      </c>
      <c r="B16" s="16" t="s">
        <v>77</v>
      </c>
      <c r="C16" s="16" t="s">
        <v>77</v>
      </c>
      <c r="D16" s="27">
        <v>6537</v>
      </c>
      <c r="E16" s="17">
        <v>1000</v>
      </c>
      <c r="F16" s="17" t="s">
        <v>49</v>
      </c>
      <c r="G16" s="25" t="s">
        <v>38</v>
      </c>
    </row>
    <row r="17" spans="1:7" x14ac:dyDescent="0.25">
      <c r="A17" s="118">
        <v>44001</v>
      </c>
      <c r="B17" s="16" t="s">
        <v>77</v>
      </c>
      <c r="C17" s="16" t="s">
        <v>77</v>
      </c>
      <c r="D17" s="27">
        <v>6538</v>
      </c>
      <c r="E17" s="17">
        <v>1000</v>
      </c>
      <c r="F17" s="17"/>
      <c r="G17" s="25"/>
    </row>
    <row r="18" spans="1:7" x14ac:dyDescent="0.25">
      <c r="A18" s="118">
        <v>44001</v>
      </c>
      <c r="B18" s="16" t="s">
        <v>77</v>
      </c>
      <c r="C18" s="16" t="s">
        <v>77</v>
      </c>
      <c r="D18" s="27">
        <v>6539</v>
      </c>
      <c r="E18" s="17">
        <v>1000</v>
      </c>
      <c r="F18" s="17" t="s">
        <v>49</v>
      </c>
      <c r="G18" s="25" t="s">
        <v>35</v>
      </c>
    </row>
    <row r="19" spans="1:7" x14ac:dyDescent="0.25">
      <c r="A19" s="118">
        <v>44001</v>
      </c>
      <c r="B19" s="16" t="s">
        <v>77</v>
      </c>
      <c r="C19" s="16" t="s">
        <v>77</v>
      </c>
      <c r="D19" s="27">
        <v>6540</v>
      </c>
      <c r="E19" s="17">
        <v>1000</v>
      </c>
      <c r="F19" s="17"/>
      <c r="G19" s="25"/>
    </row>
    <row r="20" spans="1:7" x14ac:dyDescent="0.25">
      <c r="A20" s="118">
        <v>43982</v>
      </c>
      <c r="B20" s="16" t="s">
        <v>77</v>
      </c>
      <c r="C20" s="16" t="s">
        <v>77</v>
      </c>
      <c r="D20" s="27">
        <v>6541</v>
      </c>
      <c r="E20" s="17">
        <v>1000</v>
      </c>
      <c r="F20" s="17" t="s">
        <v>49</v>
      </c>
      <c r="G20" s="25" t="s">
        <v>39</v>
      </c>
    </row>
    <row r="21" spans="1:7" x14ac:dyDescent="0.25">
      <c r="A21" s="118">
        <v>43982</v>
      </c>
      <c r="B21" s="16" t="s">
        <v>77</v>
      </c>
      <c r="C21" s="16" t="s">
        <v>77</v>
      </c>
      <c r="D21" s="27">
        <v>6542</v>
      </c>
      <c r="E21" s="17">
        <v>1000</v>
      </c>
      <c r="F21" s="17" t="s">
        <v>50</v>
      </c>
      <c r="G21" s="25"/>
    </row>
    <row r="22" spans="1:7" x14ac:dyDescent="0.25">
      <c r="A22" s="118">
        <v>43982</v>
      </c>
      <c r="B22" s="16" t="s">
        <v>77</v>
      </c>
      <c r="C22" s="16" t="s">
        <v>77</v>
      </c>
      <c r="D22" s="27">
        <v>6543</v>
      </c>
      <c r="E22" s="17">
        <v>1000</v>
      </c>
      <c r="F22" s="17"/>
      <c r="G22" s="25"/>
    </row>
    <row r="23" spans="1:7" x14ac:dyDescent="0.25">
      <c r="A23" s="118">
        <v>43982</v>
      </c>
      <c r="B23" s="16" t="s">
        <v>77</v>
      </c>
      <c r="C23" s="16" t="s">
        <v>77</v>
      </c>
      <c r="D23" s="27">
        <v>6544</v>
      </c>
      <c r="E23" s="17">
        <v>1000</v>
      </c>
      <c r="F23" s="17" t="s">
        <v>50</v>
      </c>
      <c r="G23" s="25"/>
    </row>
    <row r="24" spans="1:7" x14ac:dyDescent="0.25">
      <c r="A24" s="118"/>
      <c r="B24" s="16"/>
      <c r="C24" s="16"/>
      <c r="D24" s="27"/>
      <c r="E24" s="17"/>
      <c r="F24" s="17"/>
      <c r="G24" s="25"/>
    </row>
    <row r="25" spans="1:7" x14ac:dyDescent="0.25">
      <c r="A25" s="118"/>
      <c r="B25" s="16"/>
      <c r="C25" s="16"/>
      <c r="D25" s="27"/>
      <c r="E25" s="17"/>
      <c r="F25" s="17"/>
      <c r="G25" s="25"/>
    </row>
    <row r="26" spans="1:7" x14ac:dyDescent="0.25">
      <c r="A26" s="118"/>
      <c r="B26" s="16"/>
      <c r="C26" s="16"/>
      <c r="D26" s="27"/>
      <c r="E26" s="17"/>
      <c r="F26" s="17"/>
      <c r="G26" s="25"/>
    </row>
    <row r="27" spans="1:7" x14ac:dyDescent="0.25">
      <c r="A27" s="118"/>
      <c r="B27" s="16"/>
      <c r="C27" s="16"/>
      <c r="D27" s="27"/>
      <c r="E27" s="17"/>
      <c r="F27" s="17"/>
      <c r="G27" s="25"/>
    </row>
    <row r="28" spans="1:7" x14ac:dyDescent="0.25">
      <c r="A28" s="118"/>
      <c r="B28" s="16"/>
      <c r="C28" s="16"/>
      <c r="D28" s="27"/>
      <c r="E28" s="17"/>
      <c r="F28" s="17"/>
      <c r="G28" s="25"/>
    </row>
    <row r="29" spans="1:7" x14ac:dyDescent="0.25">
      <c r="A29" s="118"/>
      <c r="B29" s="16"/>
      <c r="C29" s="16"/>
      <c r="D29" s="27"/>
      <c r="E29" s="17"/>
      <c r="F29" s="17"/>
      <c r="G29" s="25"/>
    </row>
    <row r="30" spans="1:7" x14ac:dyDescent="0.25">
      <c r="A30" s="118"/>
      <c r="B30" s="16"/>
      <c r="C30" s="16"/>
      <c r="D30" s="27"/>
      <c r="E30" s="17"/>
      <c r="F30" s="17"/>
      <c r="G30" s="25"/>
    </row>
    <row r="31" spans="1:7" x14ac:dyDescent="0.25">
      <c r="A31" s="118"/>
      <c r="B31" s="16"/>
      <c r="C31" s="16"/>
      <c r="D31" s="27"/>
      <c r="E31" s="17"/>
      <c r="F31" s="17"/>
      <c r="G31" s="25"/>
    </row>
    <row r="32" spans="1:7" x14ac:dyDescent="0.25">
      <c r="A32" s="118"/>
      <c r="B32" s="16"/>
      <c r="C32" s="16"/>
      <c r="D32" s="27"/>
      <c r="E32" s="17"/>
      <c r="F32" s="17"/>
      <c r="G32" s="25"/>
    </row>
    <row r="33" spans="1:7" x14ac:dyDescent="0.25">
      <c r="A33" s="118"/>
      <c r="B33" s="16"/>
      <c r="C33" s="16"/>
      <c r="D33" s="27"/>
      <c r="E33" s="17"/>
      <c r="F33" s="17"/>
      <c r="G33" s="25"/>
    </row>
    <row r="34" spans="1:7" x14ac:dyDescent="0.25">
      <c r="A34" s="118"/>
      <c r="B34" s="16"/>
      <c r="C34" s="16"/>
      <c r="D34" s="27"/>
      <c r="E34" s="17"/>
      <c r="F34" s="17"/>
      <c r="G34" s="25"/>
    </row>
    <row r="35" spans="1:7" x14ac:dyDescent="0.25">
      <c r="A35" s="118"/>
      <c r="B35" s="16"/>
      <c r="C35" s="16"/>
      <c r="D35" s="27"/>
      <c r="E35" s="17"/>
      <c r="F35" s="17"/>
      <c r="G35" s="25"/>
    </row>
    <row r="36" spans="1:7" x14ac:dyDescent="0.25">
      <c r="A36" s="118"/>
      <c r="B36" s="16"/>
      <c r="C36" s="16"/>
      <c r="D36" s="27"/>
      <c r="E36" s="17"/>
      <c r="F36" s="17"/>
      <c r="G36" s="25"/>
    </row>
    <row r="37" spans="1:7" x14ac:dyDescent="0.25">
      <c r="A37" s="118"/>
      <c r="B37" s="16"/>
      <c r="C37" s="16"/>
      <c r="D37" s="27"/>
      <c r="E37" s="17"/>
      <c r="F37" s="17"/>
      <c r="G37" s="25"/>
    </row>
    <row r="38" spans="1:7" x14ac:dyDescent="0.25">
      <c r="A38" s="118"/>
      <c r="B38" s="16"/>
      <c r="C38" s="16"/>
      <c r="D38" s="27"/>
      <c r="E38" s="17"/>
      <c r="F38" s="17"/>
      <c r="G38" s="25"/>
    </row>
    <row r="39" spans="1:7" x14ac:dyDescent="0.25">
      <c r="A39" s="118"/>
      <c r="B39" s="16"/>
      <c r="C39" s="16"/>
      <c r="D39" s="27"/>
      <c r="E39" s="17"/>
      <c r="F39" s="17"/>
      <c r="G39" s="25"/>
    </row>
    <row r="40" spans="1:7" x14ac:dyDescent="0.25">
      <c r="A40" s="118"/>
      <c r="B40" s="16"/>
      <c r="C40" s="16"/>
      <c r="D40" s="27"/>
      <c r="E40" s="17"/>
      <c r="F40" s="17"/>
      <c r="G40" s="25"/>
    </row>
    <row r="41" spans="1:7" x14ac:dyDescent="0.25">
      <c r="A41" s="118"/>
      <c r="B41" s="16"/>
      <c r="C41" s="16"/>
      <c r="D41" s="27"/>
      <c r="E41" s="17"/>
      <c r="F41" s="17"/>
      <c r="G41" s="25"/>
    </row>
    <row r="42" spans="1:7" x14ac:dyDescent="0.25">
      <c r="A42" s="118"/>
      <c r="B42" s="16"/>
      <c r="C42" s="16"/>
      <c r="D42" s="27"/>
      <c r="E42" s="17"/>
      <c r="F42" s="17"/>
      <c r="G42" s="25"/>
    </row>
    <row r="43" spans="1:7" x14ac:dyDescent="0.25">
      <c r="A43" s="118"/>
      <c r="B43" s="16"/>
      <c r="C43" s="16"/>
      <c r="D43" s="27"/>
      <c r="E43" s="17"/>
      <c r="F43" s="17"/>
      <c r="G43" s="25"/>
    </row>
    <row r="44" spans="1:7" x14ac:dyDescent="0.25">
      <c r="A44" s="118"/>
      <c r="B44" s="16"/>
      <c r="C44" s="16"/>
      <c r="D44" s="27"/>
      <c r="E44" s="17"/>
      <c r="F44" s="17"/>
      <c r="G44" s="25"/>
    </row>
    <row r="45" spans="1:7" x14ac:dyDescent="0.25">
      <c r="A45" s="118"/>
      <c r="B45" s="16"/>
      <c r="C45" s="16"/>
      <c r="D45" s="27"/>
      <c r="E45" s="17"/>
      <c r="F45" s="17"/>
      <c r="G45" s="25"/>
    </row>
    <row r="46" spans="1:7" x14ac:dyDescent="0.25">
      <c r="A46" s="118"/>
      <c r="B46" s="16"/>
      <c r="C46" s="16"/>
      <c r="D46" s="27"/>
      <c r="E46" s="17"/>
      <c r="F46" s="17"/>
      <c r="G46" s="25"/>
    </row>
    <row r="47" spans="1:7" x14ac:dyDescent="0.25">
      <c r="A47" s="118"/>
      <c r="B47" s="16"/>
      <c r="C47" s="16"/>
      <c r="D47" s="27"/>
      <c r="E47" s="17"/>
      <c r="F47" s="17"/>
      <c r="G47" s="25"/>
    </row>
    <row r="48" spans="1:7" x14ac:dyDescent="0.25">
      <c r="A48" s="118"/>
      <c r="B48" s="16"/>
      <c r="C48" s="16"/>
      <c r="D48" s="27"/>
      <c r="E48" s="17"/>
      <c r="F48" s="17"/>
      <c r="G48" s="25"/>
    </row>
    <row r="49" spans="1:7" x14ac:dyDescent="0.25">
      <c r="A49" s="118"/>
      <c r="B49" s="16"/>
      <c r="C49" s="16"/>
      <c r="D49" s="27"/>
      <c r="E49" s="17"/>
      <c r="F49" s="17"/>
      <c r="G49" s="25"/>
    </row>
    <row r="50" spans="1:7" x14ac:dyDescent="0.25">
      <c r="A50" s="118"/>
      <c r="B50" s="16"/>
      <c r="C50" s="16"/>
      <c r="D50" s="27"/>
      <c r="E50" s="17"/>
      <c r="F50" s="17"/>
      <c r="G50" s="25"/>
    </row>
    <row r="51" spans="1:7" x14ac:dyDescent="0.25">
      <c r="A51" s="118"/>
      <c r="B51" s="16"/>
      <c r="C51" s="16"/>
      <c r="D51" s="27"/>
      <c r="E51" s="17"/>
      <c r="F51" s="17"/>
      <c r="G51" s="25"/>
    </row>
    <row r="52" spans="1:7" x14ac:dyDescent="0.25">
      <c r="A52" s="118"/>
      <c r="B52" s="16"/>
      <c r="C52" s="16"/>
      <c r="D52" s="27"/>
      <c r="E52" s="17"/>
      <c r="F52" s="17"/>
      <c r="G52" s="25"/>
    </row>
    <row r="53" spans="1:7" x14ac:dyDescent="0.25">
      <c r="A53" s="118"/>
      <c r="B53" s="16"/>
      <c r="C53" s="16"/>
      <c r="D53" s="27"/>
      <c r="E53" s="17"/>
      <c r="F53" s="17"/>
      <c r="G53" s="25"/>
    </row>
    <row r="54" spans="1:7" x14ac:dyDescent="0.25">
      <c r="A54" s="118"/>
      <c r="B54" s="16"/>
      <c r="C54" s="16"/>
      <c r="D54" s="27"/>
      <c r="E54" s="17"/>
      <c r="F54" s="17"/>
      <c r="G54" s="25"/>
    </row>
    <row r="55" spans="1:7" x14ac:dyDescent="0.25">
      <c r="A55" s="118"/>
      <c r="B55" s="16"/>
      <c r="C55" s="16"/>
      <c r="D55" s="27"/>
      <c r="E55" s="17"/>
      <c r="F55" s="17"/>
      <c r="G55" s="25"/>
    </row>
    <row r="56" spans="1:7" x14ac:dyDescent="0.25">
      <c r="A56" s="118"/>
      <c r="B56" s="16"/>
      <c r="C56" s="16"/>
      <c r="D56" s="27"/>
      <c r="E56" s="17"/>
      <c r="F56" s="17"/>
      <c r="G56" s="25"/>
    </row>
    <row r="57" spans="1:7" x14ac:dyDescent="0.25">
      <c r="A57" s="118"/>
      <c r="B57" s="16"/>
      <c r="C57" s="16"/>
      <c r="D57" s="27"/>
      <c r="E57" s="17"/>
      <c r="F57" s="17"/>
      <c r="G57" s="25"/>
    </row>
    <row r="58" spans="1:7" x14ac:dyDescent="0.25">
      <c r="A58" s="118"/>
      <c r="B58" s="16"/>
      <c r="C58" s="16"/>
      <c r="D58" s="27"/>
      <c r="E58" s="17"/>
      <c r="F58" s="17"/>
      <c r="G58" s="25"/>
    </row>
    <row r="59" spans="1:7" x14ac:dyDescent="0.25">
      <c r="A59" s="118"/>
      <c r="B59" s="16"/>
      <c r="C59" s="16"/>
      <c r="D59" s="27"/>
      <c r="E59" s="17"/>
      <c r="F59" s="17"/>
      <c r="G59" s="25"/>
    </row>
    <row r="60" spans="1:7" x14ac:dyDescent="0.25">
      <c r="A60" s="118"/>
      <c r="B60" s="16"/>
      <c r="C60" s="16"/>
      <c r="D60" s="27"/>
      <c r="E60" s="17"/>
      <c r="F60" s="17"/>
      <c r="G60" s="25"/>
    </row>
    <row r="61" spans="1:7" x14ac:dyDescent="0.25">
      <c r="A61" s="118"/>
      <c r="B61" s="16"/>
      <c r="C61" s="16"/>
      <c r="D61" s="27"/>
      <c r="E61" s="17"/>
      <c r="F61" s="17"/>
      <c r="G61" s="25"/>
    </row>
    <row r="62" spans="1:7" x14ac:dyDescent="0.25">
      <c r="A62" s="118"/>
      <c r="B62" s="16"/>
      <c r="C62" s="16"/>
      <c r="D62" s="27"/>
      <c r="E62" s="17"/>
      <c r="F62" s="17"/>
      <c r="G62" s="25"/>
    </row>
    <row r="63" spans="1:7" x14ac:dyDescent="0.25">
      <c r="A63" s="118"/>
      <c r="B63" s="16"/>
      <c r="C63" s="16"/>
      <c r="D63" s="27"/>
      <c r="E63" s="17"/>
      <c r="F63" s="17"/>
      <c r="G63" s="25"/>
    </row>
    <row r="64" spans="1:7" x14ac:dyDescent="0.25">
      <c r="A64" s="118"/>
      <c r="B64" s="16"/>
      <c r="C64" s="16"/>
      <c r="D64" s="27"/>
      <c r="E64" s="17"/>
      <c r="F64" s="17"/>
      <c r="G64" s="25"/>
    </row>
    <row r="65" spans="1:7" x14ac:dyDescent="0.25">
      <c r="A65" s="118"/>
      <c r="B65" s="16"/>
      <c r="C65" s="16"/>
      <c r="D65" s="27"/>
      <c r="E65" s="17"/>
      <c r="F65" s="17"/>
      <c r="G65" s="25"/>
    </row>
    <row r="66" spans="1:7" x14ac:dyDescent="0.25">
      <c r="A66" s="118"/>
      <c r="B66" s="16"/>
      <c r="C66" s="16"/>
      <c r="D66" s="27"/>
      <c r="E66" s="17"/>
      <c r="F66" s="17"/>
      <c r="G66" s="25"/>
    </row>
    <row r="67" spans="1:7" x14ac:dyDescent="0.25">
      <c r="A67" s="118"/>
      <c r="B67" s="16"/>
      <c r="C67" s="16"/>
      <c r="D67" s="27"/>
      <c r="E67" s="17"/>
      <c r="F67" s="17"/>
      <c r="G67" s="25"/>
    </row>
    <row r="68" spans="1:7" x14ac:dyDescent="0.25">
      <c r="A68" s="118"/>
      <c r="B68" s="16"/>
      <c r="C68" s="16"/>
      <c r="D68" s="27"/>
      <c r="E68" s="17"/>
      <c r="F68" s="17"/>
      <c r="G68" s="25"/>
    </row>
    <row r="69" spans="1:7" x14ac:dyDescent="0.25">
      <c r="A69" s="118"/>
      <c r="B69" s="16"/>
      <c r="C69" s="16"/>
      <c r="D69" s="27"/>
      <c r="E69" s="17"/>
      <c r="F69" s="17"/>
      <c r="G69" s="25"/>
    </row>
    <row r="70" spans="1:7" x14ac:dyDescent="0.25">
      <c r="A70" s="118"/>
      <c r="B70" s="16"/>
      <c r="C70" s="16"/>
      <c r="D70" s="27"/>
      <c r="E70" s="17"/>
      <c r="F70" s="17"/>
      <c r="G70" s="25"/>
    </row>
    <row r="71" spans="1:7" x14ac:dyDescent="0.25">
      <c r="A71" s="118"/>
      <c r="B71" s="16"/>
      <c r="C71" s="16"/>
      <c r="D71" s="27"/>
      <c r="E71" s="17"/>
      <c r="F71" s="17"/>
      <c r="G71" s="25"/>
    </row>
    <row r="72" spans="1:7" x14ac:dyDescent="0.25">
      <c r="A72" s="118"/>
      <c r="B72" s="16"/>
      <c r="C72" s="16"/>
      <c r="D72" s="27"/>
      <c r="E72" s="17"/>
      <c r="F72" s="17"/>
      <c r="G72" s="25"/>
    </row>
    <row r="73" spans="1:7" x14ac:dyDescent="0.25">
      <c r="A73" s="118"/>
      <c r="B73" s="16"/>
      <c r="C73" s="16"/>
      <c r="D73" s="27"/>
      <c r="E73" s="17"/>
      <c r="F73" s="17"/>
      <c r="G73" s="25"/>
    </row>
    <row r="74" spans="1:7" x14ac:dyDescent="0.25">
      <c r="A74" s="118"/>
      <c r="B74" s="16"/>
      <c r="C74" s="16"/>
      <c r="D74" s="27"/>
      <c r="E74" s="17"/>
      <c r="F74" s="17"/>
      <c r="G74" s="25"/>
    </row>
    <row r="75" spans="1:7" x14ac:dyDescent="0.25">
      <c r="A75" s="118"/>
      <c r="B75" s="16"/>
      <c r="C75" s="16"/>
      <c r="D75" s="27"/>
      <c r="E75" s="17"/>
      <c r="F75" s="17"/>
      <c r="G75" s="25"/>
    </row>
    <row r="76" spans="1:7" x14ac:dyDescent="0.25">
      <c r="A76" s="118"/>
      <c r="B76" s="16"/>
      <c r="C76" s="16"/>
      <c r="D76" s="27"/>
      <c r="E76" s="17"/>
      <c r="F76" s="17"/>
      <c r="G76" s="25"/>
    </row>
    <row r="77" spans="1:7" x14ac:dyDescent="0.25">
      <c r="A77" s="118"/>
      <c r="B77" s="16"/>
      <c r="C77" s="16"/>
      <c r="D77" s="27"/>
      <c r="E77" s="17"/>
      <c r="F77" s="17"/>
      <c r="G77" s="25"/>
    </row>
    <row r="78" spans="1:7" x14ac:dyDescent="0.25">
      <c r="A78" s="118"/>
      <c r="B78" s="16"/>
      <c r="C78" s="16"/>
      <c r="D78" s="27"/>
      <c r="E78" s="17"/>
      <c r="F78" s="17"/>
      <c r="G78" s="25"/>
    </row>
    <row r="79" spans="1:7" x14ac:dyDescent="0.25">
      <c r="A79" s="118"/>
      <c r="B79" s="16"/>
      <c r="C79" s="16"/>
      <c r="D79" s="27"/>
      <c r="E79" s="17"/>
      <c r="F79" s="17"/>
      <c r="G79" s="25"/>
    </row>
    <row r="80" spans="1:7" x14ac:dyDescent="0.25">
      <c r="A80" s="118"/>
      <c r="B80" s="16"/>
      <c r="C80" s="16"/>
      <c r="D80" s="27"/>
      <c r="E80" s="17"/>
      <c r="F80" s="17"/>
      <c r="G80" s="25"/>
    </row>
    <row r="81" spans="1:7" x14ac:dyDescent="0.25">
      <c r="A81" s="118"/>
      <c r="B81" s="16"/>
      <c r="C81" s="16"/>
      <c r="D81" s="27"/>
      <c r="E81" s="17"/>
      <c r="F81" s="17"/>
      <c r="G81" s="25"/>
    </row>
    <row r="82" spans="1:7" x14ac:dyDescent="0.25">
      <c r="A82" s="118"/>
      <c r="B82" s="16"/>
      <c r="C82" s="16"/>
      <c r="D82" s="27"/>
      <c r="E82" s="17"/>
      <c r="F82" s="17"/>
      <c r="G82" s="25"/>
    </row>
    <row r="83" spans="1:7" x14ac:dyDescent="0.25">
      <c r="A83" s="118"/>
      <c r="B83" s="16"/>
      <c r="C83" s="16"/>
      <c r="D83" s="27"/>
      <c r="E83" s="17"/>
      <c r="F83" s="17"/>
      <c r="G83" s="25"/>
    </row>
    <row r="84" spans="1:7" x14ac:dyDescent="0.25">
      <c r="A84" s="118"/>
      <c r="B84" s="16"/>
      <c r="C84" s="16"/>
      <c r="D84" s="27"/>
      <c r="E84" s="17"/>
      <c r="F84" s="17"/>
      <c r="G84" s="25"/>
    </row>
    <row r="85" spans="1:7" x14ac:dyDescent="0.25">
      <c r="A85" s="118"/>
      <c r="B85" s="16"/>
      <c r="C85" s="16"/>
      <c r="D85" s="27"/>
      <c r="E85" s="17"/>
      <c r="F85" s="17"/>
      <c r="G85" s="25"/>
    </row>
    <row r="86" spans="1:7" x14ac:dyDescent="0.25">
      <c r="A86" s="118"/>
      <c r="B86" s="16"/>
      <c r="C86" s="16"/>
      <c r="D86" s="27"/>
      <c r="E86" s="17"/>
      <c r="F86" s="17"/>
      <c r="G86" s="25"/>
    </row>
    <row r="87" spans="1:7" x14ac:dyDescent="0.25">
      <c r="A87" s="118"/>
      <c r="B87" s="16"/>
      <c r="C87" s="16"/>
      <c r="D87" s="27"/>
      <c r="E87" s="17"/>
      <c r="F87" s="17"/>
      <c r="G87" s="25"/>
    </row>
    <row r="88" spans="1:7" x14ac:dyDescent="0.25">
      <c r="A88" s="118"/>
      <c r="B88" s="16"/>
      <c r="C88" s="16"/>
      <c r="D88" s="27"/>
      <c r="E88" s="17"/>
      <c r="F88" s="17"/>
      <c r="G88" s="25"/>
    </row>
    <row r="89" spans="1:7" x14ac:dyDescent="0.25">
      <c r="A89" s="118"/>
      <c r="B89" s="16"/>
      <c r="C89" s="16"/>
      <c r="D89" s="27"/>
      <c r="E89" s="17"/>
      <c r="F89" s="17"/>
      <c r="G89" s="25"/>
    </row>
    <row r="90" spans="1:7" x14ac:dyDescent="0.25">
      <c r="A90" s="118"/>
      <c r="B90" s="16"/>
      <c r="C90" s="16"/>
      <c r="D90" s="27"/>
      <c r="E90" s="17"/>
      <c r="F90" s="17"/>
      <c r="G90" s="25"/>
    </row>
    <row r="91" spans="1:7" x14ac:dyDescent="0.25">
      <c r="A91" s="118"/>
      <c r="B91" s="16"/>
      <c r="C91" s="16"/>
      <c r="D91" s="27"/>
      <c r="E91" s="17"/>
      <c r="F91" s="17"/>
      <c r="G91" s="25"/>
    </row>
    <row r="92" spans="1:7" x14ac:dyDescent="0.25">
      <c r="A92" s="118"/>
      <c r="B92" s="16"/>
      <c r="C92" s="16"/>
      <c r="D92" s="27"/>
      <c r="E92" s="17"/>
      <c r="F92" s="17"/>
      <c r="G92" s="25"/>
    </row>
    <row r="93" spans="1:7" x14ac:dyDescent="0.25">
      <c r="A93" s="118"/>
      <c r="B93" s="16"/>
      <c r="C93" s="16"/>
      <c r="D93" s="27"/>
      <c r="E93" s="17"/>
      <c r="F93" s="17"/>
      <c r="G93" s="25"/>
    </row>
    <row r="94" spans="1:7" x14ac:dyDescent="0.25">
      <c r="A94" s="118"/>
      <c r="B94" s="16"/>
      <c r="C94" s="16"/>
      <c r="D94" s="27"/>
      <c r="E94" s="17"/>
      <c r="F94" s="17"/>
      <c r="G94" s="25"/>
    </row>
    <row r="95" spans="1:7" x14ac:dyDescent="0.25">
      <c r="A95" s="118"/>
      <c r="B95" s="16"/>
      <c r="C95" s="16"/>
      <c r="D95" s="27"/>
      <c r="E95" s="17"/>
      <c r="F95" s="17"/>
      <c r="G95" s="25"/>
    </row>
    <row r="96" spans="1:7" x14ac:dyDescent="0.25">
      <c r="A96" s="118"/>
      <c r="B96" s="16"/>
      <c r="C96" s="16"/>
      <c r="D96" s="27"/>
      <c r="E96" s="17"/>
      <c r="F96" s="17"/>
      <c r="G96" s="25"/>
    </row>
    <row r="97" spans="1:7" x14ac:dyDescent="0.25">
      <c r="A97" s="118"/>
      <c r="B97" s="16"/>
      <c r="C97" s="16"/>
      <c r="D97" s="27"/>
      <c r="E97" s="17"/>
      <c r="F97" s="17"/>
      <c r="G97" s="25"/>
    </row>
    <row r="98" spans="1:7" x14ac:dyDescent="0.25">
      <c r="A98" s="118"/>
      <c r="B98" s="16"/>
      <c r="C98" s="16"/>
      <c r="D98" s="27"/>
      <c r="E98" s="17"/>
      <c r="F98" s="17"/>
      <c r="G98" s="25"/>
    </row>
    <row r="99" spans="1:7" x14ac:dyDescent="0.25">
      <c r="A99" s="118"/>
      <c r="B99" s="16"/>
      <c r="C99" s="16"/>
      <c r="D99" s="27"/>
      <c r="E99" s="17"/>
      <c r="F99" s="17"/>
      <c r="G99" s="25"/>
    </row>
    <row r="100" spans="1:7" x14ac:dyDescent="0.25">
      <c r="A100" s="118"/>
      <c r="B100" s="16"/>
      <c r="C100" s="16"/>
      <c r="D100" s="27"/>
      <c r="E100" s="17"/>
      <c r="F100" s="17"/>
      <c r="G100" s="25"/>
    </row>
    <row r="101" spans="1:7" x14ac:dyDescent="0.25">
      <c r="A101" s="118"/>
      <c r="B101" s="16"/>
      <c r="C101" s="16"/>
      <c r="D101" s="27"/>
      <c r="E101" s="17"/>
      <c r="F101" s="17"/>
      <c r="G101" s="25"/>
    </row>
    <row r="102" spans="1:7" x14ac:dyDescent="0.25">
      <c r="A102" s="118"/>
      <c r="B102" s="16"/>
      <c r="C102" s="16"/>
      <c r="D102" s="27"/>
      <c r="E102" s="17"/>
      <c r="F102" s="17"/>
      <c r="G102" s="25"/>
    </row>
    <row r="103" spans="1:7" x14ac:dyDescent="0.25">
      <c r="A103" s="118"/>
      <c r="B103" s="16"/>
      <c r="C103" s="16"/>
      <c r="D103" s="27"/>
      <c r="E103" s="17"/>
      <c r="F103" s="17"/>
      <c r="G103" s="25"/>
    </row>
    <row r="104" spans="1:7" x14ac:dyDescent="0.25">
      <c r="A104" s="118"/>
      <c r="B104" s="16"/>
      <c r="C104" s="16"/>
      <c r="D104" s="27"/>
      <c r="E104" s="17"/>
      <c r="F104" s="17"/>
      <c r="G104" s="25"/>
    </row>
    <row r="105" spans="1:7" x14ac:dyDescent="0.25">
      <c r="A105" s="118"/>
      <c r="B105" s="16"/>
      <c r="C105" s="16"/>
      <c r="D105" s="27"/>
      <c r="E105" s="17"/>
      <c r="F105" s="17"/>
      <c r="G105" s="25"/>
    </row>
    <row r="106" spans="1:7" x14ac:dyDescent="0.25">
      <c r="A106" s="118"/>
      <c r="B106" s="16"/>
      <c r="C106" s="16"/>
      <c r="D106" s="27"/>
      <c r="E106" s="17"/>
      <c r="F106" s="17"/>
      <c r="G106" s="25"/>
    </row>
    <row r="107" spans="1:7" x14ac:dyDescent="0.25">
      <c r="A107" s="118"/>
      <c r="B107" s="16"/>
      <c r="C107" s="16"/>
      <c r="D107" s="27"/>
      <c r="E107" s="17"/>
      <c r="F107" s="17"/>
      <c r="G107" s="25"/>
    </row>
    <row r="108" spans="1:7" x14ac:dyDescent="0.25">
      <c r="A108" s="118"/>
      <c r="B108" s="16"/>
      <c r="C108" s="16"/>
      <c r="D108" s="27"/>
      <c r="E108" s="17"/>
      <c r="F108" s="17"/>
      <c r="G108" s="25"/>
    </row>
    <row r="109" spans="1:7" x14ac:dyDescent="0.25">
      <c r="A109" s="118"/>
      <c r="B109" s="16"/>
      <c r="C109" s="16"/>
      <c r="D109" s="27"/>
      <c r="E109" s="17"/>
      <c r="F109" s="17"/>
      <c r="G109" s="25"/>
    </row>
    <row r="110" spans="1:7" x14ac:dyDescent="0.25">
      <c r="A110" s="118"/>
      <c r="B110" s="16"/>
      <c r="C110" s="16"/>
      <c r="D110" s="27"/>
      <c r="E110" s="17"/>
      <c r="F110" s="17"/>
      <c r="G110" s="25"/>
    </row>
    <row r="111" spans="1:7" x14ac:dyDescent="0.25">
      <c r="A111" s="118"/>
      <c r="B111" s="16"/>
      <c r="C111" s="16"/>
      <c r="D111" s="27"/>
      <c r="E111" s="17"/>
      <c r="F111" s="17"/>
      <c r="G111" s="25"/>
    </row>
    <row r="112" spans="1:7" x14ac:dyDescent="0.25">
      <c r="A112" s="118"/>
      <c r="B112" s="16"/>
      <c r="C112" s="16"/>
      <c r="D112" s="27"/>
      <c r="E112" s="17"/>
      <c r="F112" s="17"/>
      <c r="G112" s="25"/>
    </row>
    <row r="113" spans="1:7" x14ac:dyDescent="0.25">
      <c r="A113" s="118"/>
      <c r="B113" s="16"/>
      <c r="C113" s="16"/>
      <c r="D113" s="27"/>
      <c r="E113" s="17"/>
      <c r="F113" s="17"/>
      <c r="G113" s="25"/>
    </row>
    <row r="114" spans="1:7" x14ac:dyDescent="0.25">
      <c r="A114" s="118"/>
      <c r="B114" s="16"/>
      <c r="C114" s="16"/>
      <c r="D114" s="27"/>
      <c r="E114" s="17"/>
      <c r="F114" s="17"/>
      <c r="G114" s="25"/>
    </row>
    <row r="115" spans="1:7" x14ac:dyDescent="0.25">
      <c r="A115" s="118"/>
      <c r="B115" s="16"/>
      <c r="C115" s="16"/>
      <c r="D115" s="27"/>
      <c r="E115" s="17"/>
      <c r="F115" s="17"/>
      <c r="G115" s="25"/>
    </row>
    <row r="116" spans="1:7" x14ac:dyDescent="0.25">
      <c r="A116" s="118"/>
      <c r="B116" s="16"/>
      <c r="C116" s="16"/>
      <c r="D116" s="27"/>
      <c r="E116" s="17"/>
      <c r="F116" s="17"/>
      <c r="G116" s="25"/>
    </row>
    <row r="117" spans="1:7" x14ac:dyDescent="0.25">
      <c r="A117" s="118"/>
      <c r="B117" s="16"/>
      <c r="C117" s="16"/>
      <c r="D117" s="27"/>
      <c r="E117" s="17"/>
      <c r="F117" s="17"/>
      <c r="G117" s="25"/>
    </row>
    <row r="118" spans="1:7" x14ac:dyDescent="0.25">
      <c r="A118" s="118"/>
      <c r="B118" s="16"/>
      <c r="C118" s="16"/>
      <c r="D118" s="27"/>
      <c r="E118" s="17"/>
      <c r="F118" s="17"/>
      <c r="G118" s="25"/>
    </row>
    <row r="119" spans="1:7" x14ac:dyDescent="0.25">
      <c r="A119" s="118"/>
      <c r="B119" s="16"/>
      <c r="C119" s="16"/>
      <c r="D119" s="27"/>
      <c r="E119" s="17"/>
      <c r="F119" s="17"/>
      <c r="G119" s="25"/>
    </row>
    <row r="120" spans="1:7" x14ac:dyDescent="0.25">
      <c r="A120" s="118"/>
      <c r="B120" s="16"/>
      <c r="C120" s="16"/>
      <c r="D120" s="27"/>
      <c r="E120" s="17"/>
      <c r="F120" s="17"/>
      <c r="G120" s="25"/>
    </row>
    <row r="121" spans="1:7" x14ac:dyDescent="0.25">
      <c r="A121" s="118"/>
      <c r="B121" s="16"/>
      <c r="C121" s="16"/>
      <c r="D121" s="27"/>
      <c r="E121" s="17"/>
      <c r="F121" s="17"/>
      <c r="G121" s="25"/>
    </row>
    <row r="122" spans="1:7" x14ac:dyDescent="0.25">
      <c r="A122" s="118"/>
      <c r="B122" s="16"/>
      <c r="C122" s="16"/>
      <c r="D122" s="27"/>
      <c r="E122" s="17"/>
      <c r="F122" s="17"/>
      <c r="G122" s="25"/>
    </row>
    <row r="123" spans="1:7" x14ac:dyDescent="0.25">
      <c r="A123" s="118"/>
      <c r="B123" s="16"/>
      <c r="C123" s="16"/>
      <c r="D123" s="27"/>
      <c r="E123" s="17"/>
      <c r="F123" s="17"/>
      <c r="G123" s="25"/>
    </row>
    <row r="124" spans="1:7" x14ac:dyDescent="0.25">
      <c r="A124" s="118"/>
      <c r="B124" s="16"/>
      <c r="C124" s="16"/>
      <c r="D124" s="27"/>
      <c r="E124" s="17"/>
      <c r="F124" s="17"/>
      <c r="G124" s="25"/>
    </row>
    <row r="125" spans="1:7" x14ac:dyDescent="0.25">
      <c r="A125" s="118"/>
      <c r="B125" s="16"/>
      <c r="C125" s="16"/>
      <c r="D125" s="27"/>
      <c r="E125" s="17"/>
      <c r="F125" s="17"/>
      <c r="G125" s="25"/>
    </row>
    <row r="126" spans="1:7" x14ac:dyDescent="0.25">
      <c r="A126" s="118"/>
      <c r="B126" s="16"/>
      <c r="C126" s="16"/>
      <c r="D126" s="27"/>
      <c r="E126" s="17"/>
      <c r="F126" s="17"/>
      <c r="G126" s="25"/>
    </row>
    <row r="127" spans="1:7" x14ac:dyDescent="0.25">
      <c r="A127" s="118"/>
      <c r="B127" s="16"/>
      <c r="C127" s="16"/>
      <c r="D127" s="27"/>
      <c r="E127" s="17"/>
      <c r="F127" s="17"/>
      <c r="G127" s="25"/>
    </row>
    <row r="128" spans="1:7" x14ac:dyDescent="0.25">
      <c r="A128" s="118"/>
      <c r="B128" s="16"/>
      <c r="C128" s="16"/>
      <c r="D128" s="27"/>
      <c r="E128" s="17"/>
      <c r="F128" s="17"/>
      <c r="G128" s="25"/>
    </row>
    <row r="129" spans="1:7" x14ac:dyDescent="0.25">
      <c r="A129" s="118"/>
      <c r="B129" s="16"/>
      <c r="C129" s="16"/>
      <c r="D129" s="27"/>
      <c r="E129" s="17"/>
      <c r="F129" s="17"/>
      <c r="G129" s="25"/>
    </row>
    <row r="130" spans="1:7" x14ac:dyDescent="0.25">
      <c r="A130" s="118"/>
      <c r="B130" s="16"/>
      <c r="C130" s="16"/>
      <c r="D130" s="27"/>
      <c r="E130" s="17"/>
      <c r="F130" s="17"/>
      <c r="G130" s="25"/>
    </row>
    <row r="131" spans="1:7" x14ac:dyDescent="0.25">
      <c r="A131" s="118"/>
      <c r="B131" s="16"/>
      <c r="C131" s="16"/>
      <c r="D131" s="27"/>
      <c r="E131" s="17"/>
      <c r="F131" s="17"/>
      <c r="G131" s="25"/>
    </row>
    <row r="132" spans="1:7" x14ac:dyDescent="0.25">
      <c r="A132" s="118"/>
      <c r="B132" s="16"/>
      <c r="C132" s="16"/>
      <c r="D132" s="27"/>
      <c r="E132" s="17"/>
      <c r="F132" s="17"/>
      <c r="G132" s="25"/>
    </row>
    <row r="133" spans="1:7" x14ac:dyDescent="0.25">
      <c r="A133" s="118"/>
      <c r="B133" s="16"/>
      <c r="C133" s="16"/>
      <c r="D133" s="27"/>
      <c r="E133" s="17"/>
      <c r="F133" s="17"/>
      <c r="G133" s="25"/>
    </row>
    <row r="134" spans="1:7" x14ac:dyDescent="0.25">
      <c r="A134" s="118"/>
      <c r="B134" s="16"/>
      <c r="C134" s="16"/>
      <c r="D134" s="27"/>
      <c r="E134" s="17"/>
      <c r="F134" s="17"/>
      <c r="G134" s="25"/>
    </row>
    <row r="135" spans="1:7" x14ac:dyDescent="0.25">
      <c r="A135" s="118"/>
      <c r="B135" s="16"/>
      <c r="C135" s="16"/>
      <c r="D135" s="27"/>
      <c r="E135" s="17"/>
      <c r="F135" s="17"/>
      <c r="G135" s="25"/>
    </row>
    <row r="136" spans="1:7" x14ac:dyDescent="0.25">
      <c r="A136" s="118"/>
      <c r="B136" s="16"/>
      <c r="C136" s="16"/>
      <c r="D136" s="27"/>
      <c r="E136" s="17"/>
      <c r="F136" s="17"/>
      <c r="G136" s="25"/>
    </row>
    <row r="137" spans="1:7" x14ac:dyDescent="0.25">
      <c r="A137" s="118"/>
      <c r="B137" s="16"/>
      <c r="C137" s="16"/>
      <c r="D137" s="27"/>
      <c r="E137" s="17"/>
      <c r="F137" s="17"/>
      <c r="G137" s="25"/>
    </row>
    <row r="138" spans="1:7" x14ac:dyDescent="0.25">
      <c r="A138" s="118"/>
      <c r="B138" s="16"/>
      <c r="C138" s="16"/>
      <c r="D138" s="27"/>
      <c r="E138" s="17"/>
      <c r="F138" s="17"/>
      <c r="G138" s="25"/>
    </row>
    <row r="139" spans="1:7" x14ac:dyDescent="0.25">
      <c r="A139" s="118"/>
      <c r="B139" s="16"/>
      <c r="C139" s="16"/>
      <c r="D139" s="27"/>
      <c r="E139" s="17"/>
      <c r="F139" s="17"/>
      <c r="G139" s="25"/>
    </row>
    <row r="140" spans="1:7" x14ac:dyDescent="0.25">
      <c r="A140" s="118"/>
      <c r="B140" s="16"/>
      <c r="C140" s="16"/>
      <c r="D140" s="27"/>
      <c r="E140" s="17"/>
      <c r="F140" s="17"/>
      <c r="G140" s="25"/>
    </row>
    <row r="141" spans="1:7" x14ac:dyDescent="0.25">
      <c r="A141" s="118"/>
      <c r="B141" s="16"/>
      <c r="C141" s="16"/>
      <c r="D141" s="27"/>
      <c r="E141" s="17"/>
      <c r="F141" s="17"/>
      <c r="G141" s="25"/>
    </row>
    <row r="142" spans="1:7" x14ac:dyDescent="0.25">
      <c r="A142" s="118"/>
      <c r="B142" s="16"/>
      <c r="C142" s="16"/>
      <c r="D142" s="27"/>
      <c r="E142" s="17"/>
      <c r="F142" s="17"/>
      <c r="G142" s="25"/>
    </row>
    <row r="143" spans="1:7" x14ac:dyDescent="0.25">
      <c r="A143" s="118"/>
      <c r="B143" s="16"/>
      <c r="C143" s="16"/>
      <c r="D143" s="27"/>
      <c r="E143" s="17"/>
      <c r="F143" s="17"/>
      <c r="G143" s="25"/>
    </row>
    <row r="144" spans="1:7" x14ac:dyDescent="0.25">
      <c r="A144" s="118"/>
      <c r="B144" s="16"/>
      <c r="C144" s="16"/>
      <c r="D144" s="27"/>
      <c r="E144" s="17"/>
      <c r="F144" s="17"/>
      <c r="G144" s="25"/>
    </row>
    <row r="145" spans="1:7" x14ac:dyDescent="0.25">
      <c r="A145" s="118"/>
      <c r="B145" s="16"/>
      <c r="C145" s="16"/>
      <c r="D145" s="27"/>
      <c r="E145" s="17"/>
      <c r="F145" s="17"/>
      <c r="G145" s="25"/>
    </row>
    <row r="146" spans="1:7" x14ac:dyDescent="0.25">
      <c r="A146" s="118"/>
      <c r="B146" s="16"/>
      <c r="C146" s="16"/>
      <c r="D146" s="27"/>
      <c r="E146" s="17"/>
      <c r="F146" s="17"/>
      <c r="G146" s="25"/>
    </row>
    <row r="147" spans="1:7" x14ac:dyDescent="0.25">
      <c r="A147" s="118"/>
      <c r="B147" s="16"/>
      <c r="C147" s="16"/>
      <c r="D147" s="27"/>
      <c r="E147" s="17"/>
      <c r="F147" s="17"/>
      <c r="G147" s="25"/>
    </row>
    <row r="148" spans="1:7" x14ac:dyDescent="0.25">
      <c r="A148" s="118"/>
      <c r="B148" s="16"/>
      <c r="C148" s="16"/>
      <c r="D148" s="27"/>
      <c r="E148" s="17"/>
      <c r="F148" s="17"/>
      <c r="G148" s="25"/>
    </row>
    <row r="149" spans="1:7" x14ac:dyDescent="0.25">
      <c r="A149" s="118"/>
      <c r="B149" s="16"/>
      <c r="C149" s="16"/>
      <c r="D149" s="27"/>
      <c r="E149" s="17"/>
      <c r="F149" s="17"/>
      <c r="G149" s="25"/>
    </row>
    <row r="150" spans="1:7" x14ac:dyDescent="0.25">
      <c r="A150" s="118"/>
      <c r="B150" s="16"/>
      <c r="C150" s="16"/>
      <c r="D150" s="27"/>
      <c r="E150" s="17"/>
      <c r="F150" s="17"/>
      <c r="G150" s="25"/>
    </row>
    <row r="151" spans="1:7" x14ac:dyDescent="0.25">
      <c r="A151" s="118"/>
      <c r="B151" s="16"/>
      <c r="C151" s="16"/>
      <c r="D151" s="27"/>
      <c r="E151" s="17"/>
      <c r="F151" s="17"/>
      <c r="G151" s="25"/>
    </row>
    <row r="152" spans="1:7" x14ac:dyDescent="0.25">
      <c r="A152" s="118"/>
      <c r="B152" s="16"/>
      <c r="C152" s="16"/>
      <c r="D152" s="27"/>
      <c r="E152" s="17"/>
      <c r="F152" s="17"/>
      <c r="G152" s="25"/>
    </row>
    <row r="153" spans="1:7" x14ac:dyDescent="0.25">
      <c r="A153" s="118"/>
      <c r="B153" s="16"/>
      <c r="C153" s="16"/>
      <c r="D153" s="27"/>
      <c r="E153" s="17"/>
      <c r="F153" s="17"/>
      <c r="G153" s="25"/>
    </row>
    <row r="154" spans="1:7" x14ac:dyDescent="0.25">
      <c r="A154" s="118"/>
      <c r="B154" s="16"/>
      <c r="C154" s="16"/>
      <c r="D154" s="27"/>
      <c r="E154" s="17"/>
      <c r="F154" s="17"/>
      <c r="G154" s="25"/>
    </row>
    <row r="155" spans="1:7" x14ac:dyDescent="0.25">
      <c r="A155" s="118"/>
      <c r="B155" s="16"/>
      <c r="C155" s="16"/>
      <c r="D155" s="27"/>
      <c r="E155" s="17"/>
      <c r="F155" s="17"/>
      <c r="G155" s="25"/>
    </row>
    <row r="156" spans="1:7" x14ac:dyDescent="0.25">
      <c r="A156" s="118"/>
      <c r="B156" s="16"/>
      <c r="C156" s="16"/>
      <c r="D156" s="27"/>
      <c r="E156" s="17"/>
      <c r="F156" s="17"/>
      <c r="G156" s="25"/>
    </row>
    <row r="157" spans="1:7" x14ac:dyDescent="0.25">
      <c r="A157" s="118"/>
      <c r="B157" s="16"/>
      <c r="C157" s="16"/>
      <c r="D157" s="27"/>
      <c r="E157" s="17"/>
      <c r="F157" s="17"/>
      <c r="G157" s="25"/>
    </row>
    <row r="158" spans="1:7" x14ac:dyDescent="0.25">
      <c r="A158" s="118"/>
      <c r="B158" s="16"/>
      <c r="C158" s="16"/>
      <c r="D158" s="27"/>
      <c r="E158" s="17"/>
      <c r="F158" s="17"/>
      <c r="G158" s="25"/>
    </row>
    <row r="159" spans="1:7" x14ac:dyDescent="0.25">
      <c r="A159" s="118"/>
      <c r="B159" s="16"/>
      <c r="C159" s="16"/>
      <c r="D159" s="27"/>
      <c r="E159" s="17"/>
      <c r="F159" s="17"/>
      <c r="G159" s="25"/>
    </row>
    <row r="160" spans="1:7" x14ac:dyDescent="0.25">
      <c r="A160" s="118"/>
      <c r="B160" s="16"/>
      <c r="C160" s="16"/>
      <c r="D160" s="27"/>
      <c r="E160" s="17"/>
      <c r="F160" s="17"/>
      <c r="G160" s="25"/>
    </row>
    <row r="161" spans="1:7" x14ac:dyDescent="0.25">
      <c r="A161" s="118"/>
      <c r="B161" s="16"/>
      <c r="C161" s="16"/>
      <c r="D161" s="27"/>
      <c r="E161" s="17"/>
      <c r="F161" s="17"/>
      <c r="G161" s="25"/>
    </row>
    <row r="162" spans="1:7" x14ac:dyDescent="0.25">
      <c r="A162" s="118"/>
      <c r="B162" s="16"/>
      <c r="C162" s="16"/>
      <c r="D162" s="27"/>
      <c r="E162" s="17"/>
      <c r="F162" s="17"/>
      <c r="G162" s="25"/>
    </row>
    <row r="163" spans="1:7" x14ac:dyDescent="0.25">
      <c r="A163" s="118"/>
      <c r="B163" s="16"/>
      <c r="C163" s="16"/>
      <c r="D163" s="27"/>
      <c r="E163" s="17"/>
      <c r="F163" s="17"/>
      <c r="G163" s="25"/>
    </row>
    <row r="164" spans="1:7" x14ac:dyDescent="0.25">
      <c r="A164" s="118"/>
      <c r="B164" s="16"/>
      <c r="C164" s="16"/>
      <c r="D164" s="27"/>
      <c r="E164" s="17"/>
      <c r="F164" s="17"/>
      <c r="G164" s="25"/>
    </row>
    <row r="165" spans="1:7" x14ac:dyDescent="0.25">
      <c r="A165" s="118"/>
      <c r="B165" s="16"/>
      <c r="C165" s="16"/>
      <c r="D165" s="27"/>
      <c r="E165" s="17"/>
      <c r="F165" s="17"/>
      <c r="G165" s="25"/>
    </row>
    <row r="166" spans="1:7" x14ac:dyDescent="0.25">
      <c r="A166" s="118"/>
      <c r="B166" s="16"/>
      <c r="C166" s="16"/>
      <c r="D166" s="27"/>
      <c r="E166" s="17"/>
      <c r="F166" s="17"/>
      <c r="G166" s="25"/>
    </row>
    <row r="167" spans="1:7" x14ac:dyDescent="0.25">
      <c r="A167" s="118"/>
      <c r="B167" s="16"/>
      <c r="C167" s="16"/>
      <c r="D167" s="27"/>
      <c r="E167" s="17"/>
      <c r="F167" s="17"/>
      <c r="G167" s="25"/>
    </row>
    <row r="168" spans="1:7" x14ac:dyDescent="0.25">
      <c r="A168" s="118"/>
      <c r="B168" s="16"/>
      <c r="C168" s="16"/>
      <c r="D168" s="27"/>
      <c r="E168" s="17"/>
      <c r="F168" s="17"/>
      <c r="G168" s="25"/>
    </row>
    <row r="169" spans="1:7" x14ac:dyDescent="0.25">
      <c r="A169" s="118"/>
      <c r="B169" s="16"/>
      <c r="C169" s="16"/>
      <c r="D169" s="27"/>
      <c r="E169" s="17"/>
      <c r="F169" s="17"/>
      <c r="G169" s="25"/>
    </row>
    <row r="170" spans="1:7" x14ac:dyDescent="0.25">
      <c r="A170" s="118"/>
      <c r="B170" s="16"/>
      <c r="C170" s="16"/>
      <c r="D170" s="27"/>
      <c r="E170" s="17"/>
      <c r="F170" s="17"/>
      <c r="G170" s="25"/>
    </row>
    <row r="171" spans="1:7" x14ac:dyDescent="0.25">
      <c r="A171" s="118"/>
      <c r="B171" s="16"/>
      <c r="C171" s="16"/>
      <c r="D171" s="27"/>
      <c r="E171" s="17"/>
      <c r="F171" s="17"/>
      <c r="G171" s="25"/>
    </row>
    <row r="172" spans="1:7" x14ac:dyDescent="0.25">
      <c r="A172" s="118"/>
      <c r="B172" s="16"/>
      <c r="C172" s="16"/>
      <c r="D172" s="27"/>
      <c r="E172" s="17"/>
      <c r="F172" s="17"/>
      <c r="G172" s="25"/>
    </row>
    <row r="173" spans="1:7" x14ac:dyDescent="0.25">
      <c r="A173" s="118"/>
      <c r="B173" s="16"/>
      <c r="C173" s="16"/>
      <c r="D173" s="27"/>
      <c r="E173" s="17"/>
      <c r="F173" s="17"/>
      <c r="G173" s="25"/>
    </row>
    <row r="174" spans="1:7" x14ac:dyDescent="0.25">
      <c r="A174" s="118"/>
      <c r="B174" s="16"/>
      <c r="C174" s="16"/>
      <c r="D174" s="27"/>
      <c r="E174" s="17"/>
      <c r="F174" s="17"/>
      <c r="G174" s="25"/>
    </row>
    <row r="175" spans="1:7" x14ac:dyDescent="0.25">
      <c r="A175" s="118"/>
      <c r="B175" s="16"/>
      <c r="C175" s="16"/>
      <c r="D175" s="27"/>
      <c r="E175" s="17"/>
      <c r="F175" s="17"/>
      <c r="G175" s="25"/>
    </row>
    <row r="176" spans="1:7" x14ac:dyDescent="0.25">
      <c r="A176" s="118"/>
      <c r="B176" s="16"/>
      <c r="C176" s="16"/>
      <c r="D176" s="27"/>
      <c r="E176" s="17"/>
      <c r="F176" s="17"/>
      <c r="G176" s="25"/>
    </row>
    <row r="177" spans="1:7" x14ac:dyDescent="0.25">
      <c r="A177" s="118"/>
      <c r="B177" s="16"/>
      <c r="C177" s="16"/>
      <c r="D177" s="27"/>
      <c r="E177" s="17"/>
      <c r="F177" s="17"/>
      <c r="G177" s="25"/>
    </row>
    <row r="178" spans="1:7" x14ac:dyDescent="0.25">
      <c r="A178" s="118"/>
      <c r="B178" s="16"/>
      <c r="C178" s="16"/>
      <c r="D178" s="27"/>
      <c r="E178" s="17"/>
      <c r="F178" s="17"/>
      <c r="G178" s="25"/>
    </row>
    <row r="179" spans="1:7" x14ac:dyDescent="0.25">
      <c r="A179" s="118"/>
      <c r="B179" s="16"/>
      <c r="C179" s="16"/>
      <c r="D179" s="27"/>
      <c r="E179" s="17"/>
      <c r="F179" s="17"/>
      <c r="G179" s="25"/>
    </row>
    <row r="180" spans="1:7" x14ac:dyDescent="0.25">
      <c r="A180" s="118"/>
      <c r="B180" s="16"/>
      <c r="C180" s="16"/>
      <c r="D180" s="27"/>
      <c r="E180" s="17"/>
      <c r="F180" s="17"/>
      <c r="G180" s="25"/>
    </row>
    <row r="181" spans="1:7" x14ac:dyDescent="0.25">
      <c r="A181" s="118"/>
      <c r="B181" s="16"/>
      <c r="C181" s="16"/>
      <c r="D181" s="27"/>
      <c r="E181" s="17"/>
      <c r="F181" s="17"/>
      <c r="G181" s="25"/>
    </row>
    <row r="182" spans="1:7" x14ac:dyDescent="0.25">
      <c r="A182" s="118"/>
      <c r="B182" s="16"/>
      <c r="C182" s="16"/>
      <c r="D182" s="27"/>
      <c r="E182" s="17"/>
      <c r="F182" s="17"/>
      <c r="G182" s="25"/>
    </row>
    <row r="183" spans="1:7" x14ac:dyDescent="0.25">
      <c r="A183" s="118"/>
      <c r="B183" s="16"/>
      <c r="C183" s="16"/>
      <c r="D183" s="27"/>
      <c r="E183" s="17"/>
      <c r="F183" s="17"/>
      <c r="G183" s="25"/>
    </row>
    <row r="184" spans="1:7" x14ac:dyDescent="0.25">
      <c r="A184" s="118"/>
      <c r="B184" s="16"/>
      <c r="C184" s="16"/>
      <c r="D184" s="27"/>
      <c r="E184" s="17"/>
      <c r="F184" s="17"/>
      <c r="G184" s="25"/>
    </row>
    <row r="185" spans="1:7" x14ac:dyDescent="0.25">
      <c r="A185" s="118"/>
      <c r="B185" s="16"/>
      <c r="C185" s="16"/>
      <c r="D185" s="27"/>
      <c r="E185" s="17"/>
      <c r="F185" s="17"/>
      <c r="G185" s="25"/>
    </row>
    <row r="186" spans="1:7" x14ac:dyDescent="0.25">
      <c r="A186" s="118"/>
      <c r="B186" s="16"/>
      <c r="C186" s="16"/>
      <c r="D186" s="27"/>
      <c r="E186" s="17"/>
      <c r="F186" s="17"/>
      <c r="G186" s="25"/>
    </row>
    <row r="187" spans="1:7" x14ac:dyDescent="0.25">
      <c r="A187" s="118"/>
      <c r="B187" s="16"/>
      <c r="C187" s="16"/>
      <c r="D187" s="27"/>
      <c r="E187" s="17"/>
      <c r="F187" s="17"/>
      <c r="G187" s="25"/>
    </row>
    <row r="188" spans="1:7" x14ac:dyDescent="0.25">
      <c r="A188" s="118"/>
      <c r="B188" s="16"/>
      <c r="C188" s="16"/>
      <c r="D188" s="27"/>
      <c r="E188" s="17"/>
      <c r="F188" s="17"/>
      <c r="G188" s="25"/>
    </row>
    <row r="189" spans="1:7" x14ac:dyDescent="0.25">
      <c r="A189" s="118"/>
      <c r="B189" s="16"/>
      <c r="C189" s="16"/>
      <c r="D189" s="27"/>
      <c r="E189" s="17"/>
      <c r="F189" s="17"/>
      <c r="G189" s="25"/>
    </row>
    <row r="190" spans="1:7" x14ac:dyDescent="0.25">
      <c r="A190" s="118"/>
      <c r="B190" s="16"/>
      <c r="C190" s="16"/>
      <c r="D190" s="27"/>
      <c r="E190" s="17"/>
      <c r="F190" s="17"/>
      <c r="G190" s="25"/>
    </row>
    <row r="191" spans="1:7" x14ac:dyDescent="0.25">
      <c r="A191" s="118"/>
      <c r="B191" s="16"/>
      <c r="C191" s="16"/>
      <c r="D191" s="27"/>
      <c r="E191" s="17"/>
      <c r="F191" s="17"/>
      <c r="G191" s="25"/>
    </row>
    <row r="192" spans="1:7" x14ac:dyDescent="0.25">
      <c r="A192" s="118"/>
      <c r="B192" s="16"/>
      <c r="C192" s="16"/>
      <c r="D192" s="27"/>
      <c r="E192" s="17"/>
      <c r="F192" s="17"/>
      <c r="G192" s="25"/>
    </row>
    <row r="193" spans="1:7" x14ac:dyDescent="0.25">
      <c r="A193" s="118"/>
      <c r="B193" s="16"/>
      <c r="C193" s="16"/>
      <c r="D193" s="27"/>
      <c r="E193" s="17"/>
      <c r="F193" s="17"/>
      <c r="G193" s="25"/>
    </row>
    <row r="194" spans="1:7" x14ac:dyDescent="0.25">
      <c r="A194" s="118"/>
      <c r="B194" s="16"/>
      <c r="C194" s="16"/>
      <c r="D194" s="27"/>
      <c r="E194" s="17"/>
      <c r="F194" s="17"/>
      <c r="G194" s="25"/>
    </row>
    <row r="195" spans="1:7" x14ac:dyDescent="0.25">
      <c r="A195" s="118"/>
      <c r="B195" s="16"/>
      <c r="C195" s="16"/>
      <c r="D195" s="27"/>
      <c r="E195" s="17"/>
      <c r="F195" s="17"/>
      <c r="G195" s="25"/>
    </row>
    <row r="196" spans="1:7" x14ac:dyDescent="0.25">
      <c r="A196" s="118"/>
      <c r="B196" s="16"/>
      <c r="C196" s="16"/>
      <c r="D196" s="27"/>
      <c r="E196" s="17"/>
      <c r="F196" s="17"/>
      <c r="G196" s="25"/>
    </row>
    <row r="197" spans="1:7" x14ac:dyDescent="0.25">
      <c r="A197" s="118"/>
      <c r="B197" s="16"/>
      <c r="C197" s="16"/>
      <c r="D197" s="27"/>
      <c r="E197" s="17"/>
      <c r="F197" s="17"/>
      <c r="G197" s="25"/>
    </row>
    <row r="198" spans="1:7" x14ac:dyDescent="0.25">
      <c r="A198" s="118"/>
      <c r="B198" s="16"/>
      <c r="C198" s="16"/>
      <c r="D198" s="27"/>
      <c r="E198" s="17"/>
      <c r="F198" s="17"/>
      <c r="G198" s="25"/>
    </row>
    <row r="199" spans="1:7" x14ac:dyDescent="0.25">
      <c r="A199" s="118"/>
      <c r="B199" s="16"/>
      <c r="C199" s="16"/>
      <c r="D199" s="27"/>
      <c r="E199" s="17"/>
      <c r="F199" s="17"/>
      <c r="G199" s="25"/>
    </row>
    <row r="200" spans="1:7" x14ac:dyDescent="0.25">
      <c r="A200" s="118"/>
      <c r="B200" s="16"/>
      <c r="C200" s="16"/>
      <c r="D200" s="27"/>
      <c r="E200" s="17"/>
      <c r="F200" s="17"/>
      <c r="G200" s="25"/>
    </row>
    <row r="201" spans="1:7" x14ac:dyDescent="0.25">
      <c r="A201" s="118"/>
      <c r="B201" s="16"/>
      <c r="C201" s="16"/>
      <c r="D201" s="27"/>
      <c r="E201" s="17"/>
      <c r="F201" s="17"/>
      <c r="G201" s="25"/>
    </row>
    <row r="202" spans="1:7" x14ac:dyDescent="0.25">
      <c r="A202" s="118"/>
      <c r="B202" s="16"/>
      <c r="C202" s="16"/>
      <c r="D202" s="27"/>
      <c r="E202" s="17"/>
      <c r="F202" s="17"/>
      <c r="G202" s="25"/>
    </row>
    <row r="203" spans="1:7" x14ac:dyDescent="0.25">
      <c r="A203" s="118"/>
      <c r="B203" s="16"/>
      <c r="C203" s="16"/>
      <c r="D203" s="27"/>
      <c r="E203" s="17"/>
      <c r="F203" s="17"/>
      <c r="G203" s="25"/>
    </row>
    <row r="204" spans="1:7" x14ac:dyDescent="0.25">
      <c r="A204" s="118"/>
      <c r="B204" s="16"/>
      <c r="C204" s="16"/>
      <c r="D204" s="27"/>
      <c r="E204" s="17"/>
      <c r="F204" s="17"/>
      <c r="G204" s="25"/>
    </row>
    <row r="205" spans="1:7" x14ac:dyDescent="0.25">
      <c r="A205" s="118"/>
      <c r="B205" s="16"/>
      <c r="C205" s="16"/>
      <c r="D205" s="27"/>
      <c r="E205" s="17"/>
      <c r="F205" s="17"/>
      <c r="G205" s="25"/>
    </row>
    <row r="206" spans="1:7" x14ac:dyDescent="0.25">
      <c r="A206" s="118"/>
      <c r="B206" s="16"/>
      <c r="C206" s="16"/>
      <c r="D206" s="27"/>
      <c r="E206" s="17"/>
      <c r="F206" s="17"/>
      <c r="G206" s="25"/>
    </row>
    <row r="207" spans="1:7" x14ac:dyDescent="0.25">
      <c r="A207" s="118"/>
      <c r="B207" s="16"/>
      <c r="C207" s="16"/>
      <c r="D207" s="27"/>
      <c r="E207" s="17"/>
      <c r="F207" s="17"/>
      <c r="G207" s="25"/>
    </row>
    <row r="208" spans="1:7" x14ac:dyDescent="0.25">
      <c r="A208" s="118"/>
      <c r="B208" s="16"/>
      <c r="C208" s="16"/>
      <c r="D208" s="27"/>
      <c r="E208" s="17"/>
      <c r="F208" s="17"/>
      <c r="G208" s="25"/>
    </row>
    <row r="209" spans="1:7" x14ac:dyDescent="0.25">
      <c r="A209" s="118"/>
      <c r="B209" s="16"/>
      <c r="C209" s="16"/>
      <c r="D209" s="27"/>
      <c r="E209" s="17"/>
      <c r="F209" s="17"/>
      <c r="G209" s="25"/>
    </row>
    <row r="210" spans="1:7" x14ac:dyDescent="0.25">
      <c r="A210" s="118"/>
      <c r="B210" s="16"/>
      <c r="C210" s="16"/>
      <c r="D210" s="27"/>
      <c r="E210" s="17"/>
      <c r="F210" s="17"/>
      <c r="G210" s="25"/>
    </row>
    <row r="211" spans="1:7" x14ac:dyDescent="0.25">
      <c r="A211" s="118"/>
      <c r="B211" s="16"/>
      <c r="C211" s="16"/>
      <c r="D211" s="27"/>
      <c r="E211" s="17"/>
      <c r="F211" s="17"/>
      <c r="G211" s="25"/>
    </row>
    <row r="212" spans="1:7" x14ac:dyDescent="0.25">
      <c r="A212" s="118"/>
      <c r="B212" s="16"/>
      <c r="C212" s="16"/>
      <c r="D212" s="27"/>
      <c r="E212" s="17"/>
      <c r="F212" s="17"/>
      <c r="G212" s="25"/>
    </row>
    <row r="213" spans="1:7" x14ac:dyDescent="0.25">
      <c r="A213" s="118"/>
      <c r="B213" s="16"/>
      <c r="C213" s="16"/>
      <c r="D213" s="27"/>
      <c r="E213" s="17"/>
      <c r="F213" s="17"/>
      <c r="G213" s="25"/>
    </row>
    <row r="214" spans="1:7" x14ac:dyDescent="0.25">
      <c r="A214" s="118"/>
      <c r="B214" s="16"/>
      <c r="C214" s="16"/>
      <c r="D214" s="27"/>
      <c r="E214" s="17"/>
      <c r="F214" s="17"/>
      <c r="G214" s="25"/>
    </row>
    <row r="215" spans="1:7" x14ac:dyDescent="0.25">
      <c r="A215" s="118"/>
      <c r="B215" s="16"/>
      <c r="C215" s="16"/>
      <c r="D215" s="27"/>
      <c r="E215" s="17"/>
      <c r="F215" s="17"/>
      <c r="G215" s="25"/>
    </row>
    <row r="216" spans="1:7" x14ac:dyDescent="0.25">
      <c r="A216" s="118"/>
      <c r="B216" s="16"/>
      <c r="C216" s="16"/>
      <c r="D216" s="27"/>
      <c r="E216" s="17"/>
      <c r="F216" s="17"/>
      <c r="G216" s="25"/>
    </row>
    <row r="217" spans="1:7" x14ac:dyDescent="0.25">
      <c r="A217" s="118"/>
      <c r="B217" s="16"/>
      <c r="C217" s="16"/>
      <c r="D217" s="27"/>
      <c r="E217" s="17"/>
      <c r="F217" s="17"/>
      <c r="G217" s="25"/>
    </row>
    <row r="218" spans="1:7" x14ac:dyDescent="0.25">
      <c r="A218" s="118"/>
      <c r="B218" s="16"/>
      <c r="C218" s="16"/>
      <c r="D218" s="27"/>
      <c r="E218" s="17"/>
      <c r="F218" s="17"/>
      <c r="G218" s="25"/>
    </row>
    <row r="219" spans="1:7" x14ac:dyDescent="0.25">
      <c r="A219" s="118"/>
      <c r="B219" s="16"/>
      <c r="C219" s="16"/>
      <c r="D219" s="27"/>
      <c r="E219" s="17"/>
      <c r="F219" s="17"/>
      <c r="G219" s="25"/>
    </row>
    <row r="220" spans="1:7" x14ac:dyDescent="0.25">
      <c r="A220" s="118"/>
      <c r="B220" s="16"/>
      <c r="C220" s="16"/>
      <c r="D220" s="27"/>
      <c r="E220" s="17"/>
      <c r="F220" s="17"/>
      <c r="G220" s="25"/>
    </row>
    <row r="221" spans="1:7" x14ac:dyDescent="0.25">
      <c r="A221" s="118"/>
      <c r="B221" s="16"/>
      <c r="C221" s="16"/>
      <c r="D221" s="27"/>
      <c r="E221" s="17"/>
      <c r="F221" s="17"/>
      <c r="G221" s="25"/>
    </row>
    <row r="222" spans="1:7" x14ac:dyDescent="0.25">
      <c r="A222" s="118"/>
      <c r="B222" s="16"/>
      <c r="C222" s="16"/>
      <c r="D222" s="27"/>
      <c r="E222" s="17"/>
      <c r="F222" s="17"/>
      <c r="G222" s="25"/>
    </row>
    <row r="223" spans="1:7" x14ac:dyDescent="0.25">
      <c r="A223" s="118"/>
      <c r="B223" s="16"/>
      <c r="C223" s="16"/>
      <c r="D223" s="27"/>
      <c r="E223" s="17"/>
      <c r="F223" s="17"/>
      <c r="G223" s="25"/>
    </row>
    <row r="224" spans="1:7" x14ac:dyDescent="0.25">
      <c r="A224" s="118"/>
      <c r="B224" s="16"/>
      <c r="C224" s="16"/>
      <c r="D224" s="27"/>
      <c r="E224" s="17"/>
      <c r="F224" s="17"/>
      <c r="G224" s="25"/>
    </row>
    <row r="225" spans="1:7" x14ac:dyDescent="0.25">
      <c r="A225" s="118"/>
      <c r="B225" s="16"/>
      <c r="C225" s="16"/>
      <c r="D225" s="27"/>
      <c r="E225" s="17"/>
      <c r="F225" s="17"/>
      <c r="G225" s="25"/>
    </row>
    <row r="226" spans="1:7" x14ac:dyDescent="0.25">
      <c r="A226" s="118"/>
      <c r="B226" s="16"/>
      <c r="C226" s="16"/>
      <c r="D226" s="27"/>
      <c r="E226" s="17"/>
      <c r="F226" s="17"/>
      <c r="G226" s="25"/>
    </row>
    <row r="227" spans="1:7" x14ac:dyDescent="0.25">
      <c r="A227" s="118"/>
      <c r="B227" s="16"/>
      <c r="C227" s="16"/>
      <c r="D227" s="27"/>
      <c r="E227" s="17"/>
      <c r="F227" s="17"/>
      <c r="G227" s="25"/>
    </row>
    <row r="228" spans="1:7" x14ac:dyDescent="0.25">
      <c r="A228" s="118"/>
      <c r="B228" s="16"/>
      <c r="C228" s="16"/>
      <c r="D228" s="27"/>
      <c r="E228" s="17"/>
      <c r="F228" s="17"/>
      <c r="G228" s="25"/>
    </row>
    <row r="229" spans="1:7" x14ac:dyDescent="0.25">
      <c r="A229" s="118"/>
      <c r="B229" s="16"/>
      <c r="C229" s="16"/>
      <c r="D229" s="27"/>
      <c r="E229" s="17"/>
      <c r="F229" s="17"/>
      <c r="G229" s="25"/>
    </row>
    <row r="230" spans="1:7" x14ac:dyDescent="0.25">
      <c r="A230" s="118"/>
      <c r="B230" s="16"/>
      <c r="C230" s="16"/>
      <c r="D230" s="27"/>
      <c r="E230" s="17"/>
      <c r="F230" s="17"/>
      <c r="G230" s="25"/>
    </row>
    <row r="231" spans="1:7" x14ac:dyDescent="0.25">
      <c r="A231" s="118"/>
      <c r="B231" s="16"/>
      <c r="C231" s="16"/>
      <c r="D231" s="27"/>
      <c r="E231" s="17"/>
      <c r="F231" s="17"/>
      <c r="G231" s="25"/>
    </row>
    <row r="232" spans="1:7" x14ac:dyDescent="0.25">
      <c r="A232" s="118"/>
      <c r="B232" s="16"/>
      <c r="C232" s="16"/>
      <c r="D232" s="27"/>
      <c r="E232" s="17"/>
      <c r="F232" s="17"/>
      <c r="G232" s="25"/>
    </row>
    <row r="233" spans="1:7" x14ac:dyDescent="0.25">
      <c r="A233" s="118"/>
      <c r="B233" s="16"/>
      <c r="C233" s="16"/>
      <c r="D233" s="27"/>
      <c r="E233" s="17"/>
      <c r="F233" s="17"/>
      <c r="G233" s="25"/>
    </row>
    <row r="234" spans="1:7" x14ac:dyDescent="0.25">
      <c r="A234" s="118"/>
      <c r="B234" s="16"/>
      <c r="C234" s="16"/>
      <c r="D234" s="27"/>
      <c r="E234" s="17"/>
      <c r="F234" s="17"/>
      <c r="G234" s="25"/>
    </row>
    <row r="235" spans="1:7" x14ac:dyDescent="0.25">
      <c r="A235" s="118"/>
      <c r="B235" s="16"/>
      <c r="C235" s="16"/>
      <c r="D235" s="27"/>
      <c r="E235" s="17"/>
      <c r="F235" s="17"/>
      <c r="G235" s="25"/>
    </row>
    <row r="236" spans="1:7" x14ac:dyDescent="0.25">
      <c r="A236" s="118"/>
      <c r="B236" s="16"/>
      <c r="C236" s="16"/>
      <c r="D236" s="27"/>
      <c r="E236" s="17"/>
      <c r="F236" s="17"/>
      <c r="G236" s="25"/>
    </row>
    <row r="237" spans="1:7" x14ac:dyDescent="0.25">
      <c r="A237" s="118"/>
      <c r="B237" s="16"/>
      <c r="C237" s="16"/>
      <c r="D237" s="27"/>
      <c r="E237" s="17"/>
      <c r="F237" s="17"/>
      <c r="G237" s="25"/>
    </row>
    <row r="238" spans="1:7" x14ac:dyDescent="0.25">
      <c r="A238" s="118"/>
      <c r="B238" s="16"/>
      <c r="C238" s="16"/>
      <c r="D238" s="27"/>
      <c r="E238" s="17"/>
      <c r="F238" s="17"/>
      <c r="G238" s="25"/>
    </row>
    <row r="239" spans="1:7" x14ac:dyDescent="0.25">
      <c r="A239" s="118"/>
      <c r="B239" s="16"/>
      <c r="C239" s="16"/>
      <c r="D239" s="27"/>
      <c r="E239" s="17"/>
      <c r="F239" s="17"/>
      <c r="G239" s="25"/>
    </row>
    <row r="240" spans="1:7" x14ac:dyDescent="0.25">
      <c r="A240" s="118"/>
      <c r="B240" s="16"/>
      <c r="C240" s="16"/>
      <c r="D240" s="27"/>
      <c r="E240" s="17"/>
      <c r="F240" s="17"/>
      <c r="G240" s="25"/>
    </row>
    <row r="241" spans="1:7" x14ac:dyDescent="0.25">
      <c r="A241" s="118"/>
      <c r="B241" s="16"/>
      <c r="C241" s="16"/>
      <c r="D241" s="27"/>
      <c r="E241" s="17"/>
      <c r="F241" s="17"/>
      <c r="G241" s="25"/>
    </row>
    <row r="242" spans="1:7" x14ac:dyDescent="0.25">
      <c r="A242" s="118"/>
      <c r="B242" s="16"/>
      <c r="C242" s="16"/>
      <c r="D242" s="27"/>
      <c r="E242" s="17"/>
      <c r="F242" s="17"/>
      <c r="G242" s="25"/>
    </row>
    <row r="243" spans="1:7" x14ac:dyDescent="0.25">
      <c r="A243" s="118"/>
      <c r="B243" s="16"/>
      <c r="C243" s="16"/>
      <c r="D243" s="27"/>
      <c r="E243" s="17"/>
      <c r="F243" s="17"/>
      <c r="G243" s="25"/>
    </row>
    <row r="244" spans="1:7" x14ac:dyDescent="0.25">
      <c r="A244" s="118"/>
      <c r="B244" s="16"/>
      <c r="C244" s="16"/>
      <c r="D244" s="27"/>
      <c r="E244" s="17"/>
      <c r="F244" s="17"/>
      <c r="G244" s="25"/>
    </row>
    <row r="245" spans="1:7" x14ac:dyDescent="0.25">
      <c r="A245" s="118"/>
      <c r="B245" s="16"/>
      <c r="C245" s="16"/>
      <c r="D245" s="27"/>
      <c r="E245" s="17"/>
      <c r="F245" s="17"/>
      <c r="G245" s="25"/>
    </row>
    <row r="246" spans="1:7" x14ac:dyDescent="0.25">
      <c r="A246" s="118"/>
      <c r="B246" s="16"/>
      <c r="C246" s="16"/>
      <c r="D246" s="27"/>
      <c r="E246" s="17"/>
      <c r="F246" s="17"/>
      <c r="G246" s="25"/>
    </row>
    <row r="247" spans="1:7" x14ac:dyDescent="0.25">
      <c r="A247" s="118"/>
      <c r="B247" s="16"/>
      <c r="C247" s="16"/>
      <c r="D247" s="27"/>
      <c r="E247" s="17"/>
      <c r="F247" s="17"/>
      <c r="G247" s="25"/>
    </row>
    <row r="248" spans="1:7" x14ac:dyDescent="0.25">
      <c r="A248" s="118"/>
      <c r="B248" s="16"/>
      <c r="C248" s="16"/>
      <c r="D248" s="27"/>
      <c r="E248" s="17"/>
      <c r="F248" s="17"/>
      <c r="G248" s="25"/>
    </row>
    <row r="249" spans="1:7" x14ac:dyDescent="0.25">
      <c r="A249" s="118"/>
      <c r="B249" s="16"/>
      <c r="C249" s="16"/>
      <c r="D249" s="27"/>
      <c r="E249" s="17"/>
      <c r="F249" s="17"/>
      <c r="G249" s="25"/>
    </row>
    <row r="250" spans="1:7" x14ac:dyDescent="0.25">
      <c r="A250" s="118"/>
      <c r="B250" s="16"/>
      <c r="C250" s="16"/>
      <c r="D250" s="27"/>
      <c r="E250" s="17"/>
      <c r="F250" s="17"/>
      <c r="G250" s="25"/>
    </row>
    <row r="251" spans="1:7" x14ac:dyDescent="0.25">
      <c r="A251" s="118"/>
      <c r="B251" s="16"/>
      <c r="C251" s="16"/>
      <c r="D251" s="27"/>
      <c r="E251" s="17"/>
      <c r="F251" s="17"/>
      <c r="G251" s="25"/>
    </row>
    <row r="252" spans="1:7" x14ac:dyDescent="0.25">
      <c r="A252" s="118"/>
      <c r="B252" s="16"/>
      <c r="C252" s="16"/>
      <c r="D252" s="27"/>
      <c r="E252" s="17"/>
      <c r="F252" s="17"/>
      <c r="G252" s="25"/>
    </row>
    <row r="253" spans="1:7" x14ac:dyDescent="0.25">
      <c r="A253" s="118"/>
      <c r="B253" s="16"/>
      <c r="C253" s="16"/>
      <c r="D253" s="27"/>
      <c r="E253" s="17"/>
      <c r="F253" s="17"/>
      <c r="G253" s="25"/>
    </row>
    <row r="254" spans="1:7" x14ac:dyDescent="0.25">
      <c r="A254" s="118"/>
      <c r="B254" s="16"/>
      <c r="C254" s="16"/>
      <c r="D254" s="27"/>
      <c r="E254" s="17"/>
      <c r="F254" s="17"/>
      <c r="G254" s="25"/>
    </row>
    <row r="255" spans="1:7" x14ac:dyDescent="0.25">
      <c r="A255" s="118"/>
      <c r="B255" s="16"/>
      <c r="C255" s="16"/>
      <c r="D255" s="27"/>
      <c r="E255" s="17"/>
      <c r="F255" s="17"/>
      <c r="G255" s="25"/>
    </row>
    <row r="256" spans="1:7" x14ac:dyDescent="0.25">
      <c r="A256" s="118"/>
      <c r="B256" s="16"/>
      <c r="C256" s="16"/>
      <c r="D256" s="27"/>
      <c r="E256" s="17"/>
      <c r="F256" s="17"/>
      <c r="G256" s="25"/>
    </row>
    <row r="257" spans="1:7" x14ac:dyDescent="0.25">
      <c r="A257" s="118"/>
      <c r="B257" s="16"/>
      <c r="C257" s="16"/>
      <c r="D257" s="27"/>
      <c r="E257" s="17"/>
      <c r="F257" s="17"/>
      <c r="G257" s="25"/>
    </row>
    <row r="258" spans="1:7" x14ac:dyDescent="0.25">
      <c r="A258" s="118"/>
      <c r="B258" s="16"/>
      <c r="C258" s="16"/>
      <c r="D258" s="27"/>
      <c r="E258" s="17"/>
      <c r="F258" s="17"/>
      <c r="G258" s="25"/>
    </row>
    <row r="259" spans="1:7" x14ac:dyDescent="0.25">
      <c r="A259" s="118"/>
      <c r="B259" s="16"/>
      <c r="C259" s="16"/>
      <c r="D259" s="27"/>
      <c r="E259" s="17"/>
      <c r="F259" s="17"/>
      <c r="G259" s="25"/>
    </row>
    <row r="260" spans="1:7" x14ac:dyDescent="0.25">
      <c r="A260" s="118"/>
      <c r="B260" s="16"/>
      <c r="C260" s="16"/>
      <c r="D260" s="27"/>
      <c r="E260" s="17"/>
      <c r="F260" s="17"/>
      <c r="G260" s="25"/>
    </row>
    <row r="261" spans="1:7" x14ac:dyDescent="0.25">
      <c r="A261" s="118"/>
      <c r="B261" s="16"/>
      <c r="C261" s="16"/>
      <c r="D261" s="27"/>
      <c r="E261" s="17"/>
      <c r="F261" s="17"/>
      <c r="G261" s="25"/>
    </row>
    <row r="262" spans="1:7" x14ac:dyDescent="0.25">
      <c r="A262" s="118"/>
      <c r="B262" s="16"/>
      <c r="C262" s="16"/>
      <c r="D262" s="27"/>
      <c r="E262" s="17"/>
      <c r="F262" s="17"/>
      <c r="G262" s="25"/>
    </row>
    <row r="263" spans="1:7" x14ac:dyDescent="0.25">
      <c r="A263" s="118"/>
      <c r="B263" s="16"/>
      <c r="C263" s="16"/>
      <c r="D263" s="27"/>
      <c r="E263" s="17"/>
      <c r="F263" s="17"/>
      <c r="G263" s="25"/>
    </row>
    <row r="264" spans="1:7" x14ac:dyDescent="0.25">
      <c r="A264" s="118"/>
      <c r="B264" s="16"/>
      <c r="C264" s="16"/>
      <c r="D264" s="27"/>
      <c r="E264" s="17"/>
      <c r="F264" s="17"/>
      <c r="G264" s="25"/>
    </row>
    <row r="265" spans="1:7" x14ac:dyDescent="0.25">
      <c r="A265" s="118"/>
      <c r="B265" s="16"/>
      <c r="C265" s="16"/>
      <c r="D265" s="27"/>
      <c r="E265" s="17"/>
      <c r="F265" s="17"/>
      <c r="G265" s="25"/>
    </row>
    <row r="266" spans="1:7" x14ac:dyDescent="0.25">
      <c r="A266" s="118"/>
      <c r="B266" s="16"/>
      <c r="C266" s="16"/>
      <c r="D266" s="27"/>
      <c r="E266" s="17"/>
      <c r="F266" s="17"/>
      <c r="G266" s="25"/>
    </row>
    <row r="267" spans="1:7" x14ac:dyDescent="0.25">
      <c r="A267" s="118"/>
      <c r="B267" s="16"/>
      <c r="C267" s="16"/>
      <c r="D267" s="27"/>
      <c r="E267" s="17"/>
      <c r="F267" s="17"/>
      <c r="G267" s="25"/>
    </row>
    <row r="268" spans="1:7" x14ac:dyDescent="0.25">
      <c r="A268" s="118"/>
      <c r="B268" s="16"/>
      <c r="C268" s="16"/>
      <c r="D268" s="27"/>
      <c r="E268" s="17"/>
      <c r="F268" s="17"/>
      <c r="G268" s="25"/>
    </row>
    <row r="269" spans="1:7" x14ac:dyDescent="0.25">
      <c r="A269" s="118"/>
      <c r="B269" s="16"/>
      <c r="C269" s="16"/>
      <c r="D269" s="27"/>
      <c r="E269" s="17"/>
      <c r="F269" s="17"/>
      <c r="G269" s="25"/>
    </row>
    <row r="270" spans="1:7" x14ac:dyDescent="0.25">
      <c r="A270" s="118"/>
      <c r="B270" s="16"/>
      <c r="C270" s="16"/>
      <c r="D270" s="27"/>
      <c r="E270" s="17"/>
      <c r="F270" s="17"/>
      <c r="G270" s="25"/>
    </row>
    <row r="271" spans="1:7" x14ac:dyDescent="0.25">
      <c r="A271" s="118"/>
      <c r="B271" s="16"/>
      <c r="C271" s="16"/>
      <c r="D271" s="27"/>
      <c r="E271" s="17"/>
      <c r="F271" s="17"/>
      <c r="G271" s="25"/>
    </row>
    <row r="272" spans="1:7" x14ac:dyDescent="0.25">
      <c r="A272" s="118"/>
      <c r="B272" s="16"/>
      <c r="C272" s="16"/>
      <c r="D272" s="27"/>
      <c r="E272" s="17"/>
      <c r="F272" s="17"/>
      <c r="G272" s="25"/>
    </row>
    <row r="273" spans="1:7" x14ac:dyDescent="0.25">
      <c r="A273" s="118"/>
      <c r="B273" s="16"/>
      <c r="C273" s="16"/>
      <c r="D273" s="27"/>
      <c r="E273" s="17"/>
      <c r="F273" s="17"/>
      <c r="G273" s="25"/>
    </row>
    <row r="274" spans="1:7" x14ac:dyDescent="0.25">
      <c r="A274" s="118"/>
      <c r="B274" s="16"/>
      <c r="C274" s="16"/>
      <c r="D274" s="27"/>
      <c r="E274" s="17"/>
      <c r="F274" s="17"/>
      <c r="G274" s="25"/>
    </row>
    <row r="275" spans="1:7" x14ac:dyDescent="0.25">
      <c r="A275" s="118"/>
      <c r="B275" s="16"/>
      <c r="C275" s="16"/>
      <c r="D275" s="27"/>
      <c r="E275" s="17"/>
      <c r="F275" s="17"/>
      <c r="G275" s="25"/>
    </row>
    <row r="276" spans="1:7" x14ac:dyDescent="0.25">
      <c r="A276" s="118"/>
      <c r="B276" s="16"/>
      <c r="C276" s="16"/>
      <c r="D276" s="27"/>
      <c r="E276" s="17"/>
      <c r="F276" s="17"/>
      <c r="G276" s="25"/>
    </row>
    <row r="277" spans="1:7" x14ac:dyDescent="0.25">
      <c r="A277" s="118"/>
      <c r="B277" s="16"/>
      <c r="C277" s="16"/>
      <c r="D277" s="27"/>
      <c r="E277" s="17"/>
      <c r="F277" s="17"/>
      <c r="G277" s="25"/>
    </row>
    <row r="278" spans="1:7" x14ac:dyDescent="0.25">
      <c r="A278" s="118"/>
      <c r="B278" s="16"/>
      <c r="C278" s="16"/>
      <c r="D278" s="27"/>
      <c r="E278" s="17"/>
      <c r="F278" s="17"/>
      <c r="G278" s="25"/>
    </row>
    <row r="279" spans="1:7" x14ac:dyDescent="0.25">
      <c r="A279" s="118"/>
      <c r="B279" s="16"/>
      <c r="C279" s="16"/>
      <c r="D279" s="27"/>
      <c r="E279" s="17"/>
      <c r="F279" s="17"/>
      <c r="G279" s="25"/>
    </row>
    <row r="280" spans="1:7" x14ac:dyDescent="0.25">
      <c r="A280" s="118"/>
      <c r="B280" s="16"/>
      <c r="C280" s="16"/>
      <c r="D280" s="27"/>
      <c r="E280" s="17"/>
      <c r="F280" s="17"/>
      <c r="G280" s="25"/>
    </row>
    <row r="281" spans="1:7" x14ac:dyDescent="0.25">
      <c r="A281" s="118"/>
      <c r="B281" s="16"/>
      <c r="C281" s="16"/>
      <c r="D281" s="27"/>
      <c r="E281" s="17"/>
      <c r="F281" s="17"/>
      <c r="G281" s="25"/>
    </row>
    <row r="282" spans="1:7" x14ac:dyDescent="0.25">
      <c r="A282" s="118"/>
      <c r="B282" s="16"/>
      <c r="C282" s="16"/>
      <c r="D282" s="27"/>
      <c r="E282" s="17"/>
      <c r="F282" s="17"/>
      <c r="G282" s="25"/>
    </row>
    <row r="283" spans="1:7" x14ac:dyDescent="0.25">
      <c r="A283" s="118"/>
      <c r="B283" s="16"/>
      <c r="C283" s="16"/>
      <c r="D283" s="27"/>
      <c r="E283" s="17"/>
      <c r="F283" s="17"/>
      <c r="G283" s="25"/>
    </row>
    <row r="284" spans="1:7" x14ac:dyDescent="0.25">
      <c r="A284" s="118"/>
      <c r="B284" s="16"/>
      <c r="C284" s="16"/>
      <c r="D284" s="27"/>
      <c r="E284" s="17"/>
      <c r="F284" s="17"/>
      <c r="G284" s="25"/>
    </row>
    <row r="285" spans="1:7" x14ac:dyDescent="0.25">
      <c r="A285" s="118"/>
      <c r="B285" s="16"/>
      <c r="C285" s="16"/>
      <c r="D285" s="27"/>
      <c r="E285" s="17"/>
      <c r="F285" s="17"/>
      <c r="G285" s="25"/>
    </row>
    <row r="286" spans="1:7" x14ac:dyDescent="0.25">
      <c r="A286" s="118"/>
      <c r="B286" s="16"/>
      <c r="C286" s="16"/>
      <c r="D286" s="27"/>
      <c r="E286" s="17"/>
      <c r="F286" s="17"/>
      <c r="G286" s="25"/>
    </row>
    <row r="287" spans="1:7" x14ac:dyDescent="0.25">
      <c r="A287" s="118"/>
      <c r="B287" s="16"/>
      <c r="C287" s="16"/>
      <c r="D287" s="27"/>
      <c r="E287" s="17"/>
      <c r="F287" s="17"/>
      <c r="G287" s="25"/>
    </row>
    <row r="288" spans="1:7" x14ac:dyDescent="0.25">
      <c r="A288" s="118"/>
      <c r="B288" s="16"/>
      <c r="C288" s="16"/>
      <c r="D288" s="27"/>
      <c r="E288" s="17"/>
      <c r="F288" s="17"/>
      <c r="G288" s="25"/>
    </row>
    <row r="289" spans="1:7" x14ac:dyDescent="0.25">
      <c r="A289" s="118"/>
      <c r="B289" s="16"/>
      <c r="C289" s="16"/>
      <c r="D289" s="27"/>
      <c r="E289" s="17"/>
      <c r="F289" s="17"/>
      <c r="G289" s="25"/>
    </row>
    <row r="290" spans="1:7" x14ac:dyDescent="0.25">
      <c r="A290" s="118"/>
      <c r="B290" s="16"/>
      <c r="C290" s="16"/>
      <c r="D290" s="27"/>
      <c r="E290" s="17"/>
      <c r="F290" s="17"/>
      <c r="G290" s="25"/>
    </row>
    <row r="291" spans="1:7" x14ac:dyDescent="0.25">
      <c r="A291" s="118"/>
      <c r="B291" s="16"/>
      <c r="C291" s="16"/>
      <c r="D291" s="27"/>
      <c r="E291" s="17"/>
      <c r="F291" s="17"/>
      <c r="G291" s="25"/>
    </row>
    <row r="292" spans="1:7" x14ac:dyDescent="0.25">
      <c r="A292" s="118"/>
      <c r="B292" s="16"/>
      <c r="C292" s="16"/>
      <c r="D292" s="27"/>
      <c r="E292" s="17"/>
      <c r="F292" s="17"/>
      <c r="G292" s="25"/>
    </row>
    <row r="293" spans="1:7" x14ac:dyDescent="0.25">
      <c r="A293" s="118"/>
      <c r="B293" s="16"/>
      <c r="C293" s="16"/>
      <c r="D293" s="27"/>
      <c r="E293" s="17"/>
      <c r="F293" s="17"/>
      <c r="G293" s="25"/>
    </row>
    <row r="294" spans="1:7" x14ac:dyDescent="0.25">
      <c r="A294" s="118"/>
      <c r="B294" s="16"/>
      <c r="C294" s="16"/>
      <c r="D294" s="27"/>
      <c r="E294" s="17"/>
      <c r="F294" s="17"/>
      <c r="G294" s="25"/>
    </row>
    <row r="295" spans="1:7" x14ac:dyDescent="0.25">
      <c r="A295" s="118"/>
      <c r="B295" s="16"/>
      <c r="C295" s="16"/>
      <c r="D295" s="27"/>
      <c r="E295" s="17"/>
      <c r="F295" s="17"/>
      <c r="G295" s="25"/>
    </row>
    <row r="296" spans="1:7" x14ac:dyDescent="0.25">
      <c r="A296" s="118"/>
      <c r="B296" s="16"/>
      <c r="C296" s="16"/>
      <c r="D296" s="27"/>
      <c r="E296" s="17"/>
      <c r="F296" s="17"/>
      <c r="G296" s="25"/>
    </row>
    <row r="297" spans="1:7" x14ac:dyDescent="0.25">
      <c r="A297" s="118"/>
      <c r="B297" s="16"/>
      <c r="C297" s="16"/>
      <c r="D297" s="27"/>
      <c r="E297" s="17"/>
      <c r="F297" s="17"/>
      <c r="G297" s="25"/>
    </row>
    <row r="298" spans="1:7" x14ac:dyDescent="0.25">
      <c r="A298" s="118"/>
      <c r="B298" s="16"/>
      <c r="C298" s="16"/>
      <c r="D298" s="27"/>
      <c r="E298" s="17"/>
      <c r="F298" s="17"/>
      <c r="G298" s="25"/>
    </row>
    <row r="299" spans="1:7" x14ac:dyDescent="0.25">
      <c r="A299" s="118"/>
      <c r="B299" s="16"/>
      <c r="C299" s="16"/>
      <c r="D299" s="27"/>
      <c r="E299" s="17"/>
      <c r="F299" s="17"/>
      <c r="G299" s="25"/>
    </row>
    <row r="300" spans="1:7" x14ac:dyDescent="0.25">
      <c r="A300" s="118"/>
      <c r="B300" s="16"/>
      <c r="C300" s="16"/>
      <c r="D300" s="27"/>
      <c r="E300" s="17"/>
      <c r="F300" s="17"/>
      <c r="G300" s="25"/>
    </row>
    <row r="301" spans="1:7" x14ac:dyDescent="0.25">
      <c r="A301" s="118"/>
      <c r="B301" s="16"/>
      <c r="C301" s="16"/>
      <c r="D301" s="27"/>
      <c r="E301" s="17"/>
      <c r="F301" s="17"/>
      <c r="G301" s="25"/>
    </row>
    <row r="302" spans="1:7" x14ac:dyDescent="0.25">
      <c r="A302" s="118"/>
      <c r="B302" s="16"/>
      <c r="C302" s="16"/>
      <c r="D302" s="27"/>
      <c r="E302" s="17"/>
      <c r="F302" s="17"/>
      <c r="G302" s="25"/>
    </row>
    <row r="303" spans="1:7" x14ac:dyDescent="0.25">
      <c r="A303" s="118"/>
      <c r="B303" s="16"/>
      <c r="C303" s="16"/>
      <c r="D303" s="27"/>
      <c r="E303" s="17"/>
      <c r="F303" s="17"/>
      <c r="G303" s="25"/>
    </row>
    <row r="304" spans="1:7" x14ac:dyDescent="0.25">
      <c r="A304" s="118"/>
      <c r="B304" s="16"/>
      <c r="C304" s="16"/>
      <c r="D304" s="27"/>
      <c r="E304" s="17"/>
      <c r="F304" s="17"/>
      <c r="G304" s="25"/>
    </row>
    <row r="305" spans="1:7" x14ac:dyDescent="0.25">
      <c r="A305" s="118"/>
      <c r="B305" s="16"/>
      <c r="C305" s="16"/>
      <c r="D305" s="27"/>
      <c r="E305" s="17"/>
      <c r="F305" s="17"/>
      <c r="G305" s="25"/>
    </row>
    <row r="306" spans="1:7" x14ac:dyDescent="0.25">
      <c r="A306" s="118"/>
      <c r="B306" s="16"/>
      <c r="C306" s="16"/>
      <c r="D306" s="27"/>
      <c r="E306" s="17"/>
      <c r="F306" s="17"/>
      <c r="G306" s="25"/>
    </row>
    <row r="307" spans="1:7" x14ac:dyDescent="0.25">
      <c r="A307" s="118"/>
      <c r="B307" s="16"/>
      <c r="C307" s="16"/>
      <c r="D307" s="27"/>
      <c r="E307" s="17"/>
      <c r="F307" s="17"/>
      <c r="G307" s="25"/>
    </row>
    <row r="308" spans="1:7" x14ac:dyDescent="0.25">
      <c r="A308" s="118"/>
      <c r="B308" s="16"/>
      <c r="C308" s="16"/>
      <c r="D308" s="27"/>
      <c r="E308" s="17"/>
      <c r="F308" s="17"/>
      <c r="G308" s="25"/>
    </row>
    <row r="309" spans="1:7" x14ac:dyDescent="0.25">
      <c r="A309" s="118"/>
      <c r="B309" s="16"/>
      <c r="C309" s="16"/>
      <c r="D309" s="27"/>
      <c r="E309" s="17"/>
      <c r="F309" s="17"/>
      <c r="G309" s="25"/>
    </row>
    <row r="310" spans="1:7" x14ac:dyDescent="0.25">
      <c r="A310" s="118"/>
      <c r="B310" s="16"/>
      <c r="C310" s="16"/>
      <c r="D310" s="27"/>
      <c r="E310" s="17"/>
      <c r="F310" s="17"/>
      <c r="G310" s="25"/>
    </row>
    <row r="311" spans="1:7" x14ac:dyDescent="0.25">
      <c r="A311" s="118"/>
      <c r="B311" s="16"/>
      <c r="C311" s="16"/>
      <c r="D311" s="27"/>
      <c r="E311" s="17"/>
      <c r="F311" s="17"/>
      <c r="G311" s="25"/>
    </row>
    <row r="312" spans="1:7" x14ac:dyDescent="0.25">
      <c r="A312" s="118"/>
      <c r="B312" s="16"/>
      <c r="C312" s="16"/>
      <c r="D312" s="27"/>
      <c r="E312" s="17"/>
      <c r="F312" s="17"/>
      <c r="G312" s="25"/>
    </row>
    <row r="313" spans="1:7" x14ac:dyDescent="0.25">
      <c r="A313" s="118"/>
      <c r="B313" s="16"/>
      <c r="C313" s="16"/>
      <c r="D313" s="27"/>
      <c r="E313" s="17"/>
      <c r="F313" s="17"/>
      <c r="G313" s="25"/>
    </row>
    <row r="314" spans="1:7" x14ac:dyDescent="0.25">
      <c r="A314" s="118"/>
      <c r="B314" s="16"/>
      <c r="C314" s="16"/>
      <c r="D314" s="27"/>
      <c r="E314" s="17"/>
      <c r="F314" s="17"/>
      <c r="G314" s="25"/>
    </row>
    <row r="315" spans="1:7" x14ac:dyDescent="0.25">
      <c r="A315" s="118"/>
      <c r="B315" s="16"/>
      <c r="C315" s="16"/>
      <c r="D315" s="27"/>
      <c r="E315" s="17"/>
      <c r="F315" s="17"/>
      <c r="G315" s="25"/>
    </row>
    <row r="316" spans="1:7" x14ac:dyDescent="0.25">
      <c r="A316" s="118"/>
      <c r="B316" s="16"/>
      <c r="C316" s="16"/>
      <c r="D316" s="27"/>
      <c r="E316" s="17"/>
      <c r="F316" s="17"/>
      <c r="G316" s="25"/>
    </row>
    <row r="317" spans="1:7" x14ac:dyDescent="0.25">
      <c r="A317" s="118"/>
      <c r="B317" s="16"/>
      <c r="C317" s="16"/>
      <c r="D317" s="27"/>
      <c r="E317" s="17"/>
      <c r="F317" s="17"/>
      <c r="G317" s="25"/>
    </row>
    <row r="318" spans="1:7" x14ac:dyDescent="0.25">
      <c r="A318" s="118"/>
      <c r="B318" s="16"/>
      <c r="C318" s="16"/>
      <c r="D318" s="27"/>
      <c r="E318" s="17"/>
      <c r="F318" s="17"/>
      <c r="G318" s="25"/>
    </row>
    <row r="319" spans="1:7" x14ac:dyDescent="0.25">
      <c r="A319" s="118"/>
      <c r="B319" s="16"/>
      <c r="C319" s="16"/>
      <c r="D319" s="27"/>
      <c r="E319" s="17"/>
      <c r="F319" s="17"/>
      <c r="G319" s="25"/>
    </row>
    <row r="320" spans="1:7" x14ac:dyDescent="0.25">
      <c r="A320" s="118"/>
      <c r="B320" s="16"/>
      <c r="C320" s="16"/>
      <c r="D320" s="27"/>
      <c r="E320" s="17"/>
      <c r="F320" s="17"/>
      <c r="G320" s="25"/>
    </row>
    <row r="321" spans="1:7" x14ac:dyDescent="0.25">
      <c r="A321" s="118"/>
      <c r="B321" s="16"/>
      <c r="C321" s="16"/>
      <c r="D321" s="27"/>
      <c r="E321" s="17"/>
      <c r="F321" s="17"/>
      <c r="G321" s="25"/>
    </row>
    <row r="322" spans="1:7" x14ac:dyDescent="0.25">
      <c r="A322" s="118"/>
      <c r="B322" s="16"/>
      <c r="C322" s="16"/>
      <c r="D322" s="27"/>
      <c r="E322" s="17"/>
      <c r="F322" s="17"/>
      <c r="G322" s="25"/>
    </row>
    <row r="323" spans="1:7" x14ac:dyDescent="0.25">
      <c r="A323" s="118"/>
      <c r="B323" s="16"/>
      <c r="C323" s="16"/>
      <c r="D323" s="27"/>
      <c r="E323" s="17"/>
      <c r="F323" s="17"/>
      <c r="G323" s="25"/>
    </row>
    <row r="324" spans="1:7" x14ac:dyDescent="0.25">
      <c r="A324" s="118"/>
      <c r="B324" s="16"/>
      <c r="C324" s="16"/>
      <c r="D324" s="27"/>
      <c r="E324" s="17"/>
      <c r="F324" s="17"/>
      <c r="G324" s="25"/>
    </row>
    <row r="325" spans="1:7" x14ac:dyDescent="0.25">
      <c r="A325" s="118"/>
      <c r="B325" s="16"/>
      <c r="C325" s="16"/>
      <c r="D325" s="27"/>
      <c r="E325" s="17"/>
      <c r="F325" s="17"/>
      <c r="G325" s="25"/>
    </row>
    <row r="326" spans="1:7" x14ac:dyDescent="0.25">
      <c r="A326" s="118"/>
      <c r="B326" s="16"/>
      <c r="C326" s="16"/>
      <c r="D326" s="27"/>
      <c r="E326" s="17"/>
      <c r="F326" s="17"/>
      <c r="G326" s="25"/>
    </row>
    <row r="327" spans="1:7" x14ac:dyDescent="0.25">
      <c r="A327" s="118"/>
      <c r="B327" s="16"/>
      <c r="C327" s="16"/>
      <c r="D327" s="27"/>
      <c r="E327" s="17"/>
      <c r="F327" s="17"/>
      <c r="G327" s="25"/>
    </row>
    <row r="328" spans="1:7" x14ac:dyDescent="0.25">
      <c r="A328" s="118"/>
      <c r="B328" s="16"/>
      <c r="C328" s="16"/>
      <c r="D328" s="27"/>
      <c r="E328" s="17"/>
      <c r="F328" s="17"/>
      <c r="G328" s="25"/>
    </row>
    <row r="329" spans="1:7" x14ac:dyDescent="0.25">
      <c r="A329" s="118"/>
      <c r="B329" s="16"/>
      <c r="C329" s="16"/>
      <c r="D329" s="27"/>
      <c r="E329" s="17"/>
      <c r="F329" s="17"/>
      <c r="G329" s="25"/>
    </row>
    <row r="330" spans="1:7" x14ac:dyDescent="0.25">
      <c r="A330" s="118"/>
      <c r="B330" s="16"/>
      <c r="C330" s="16"/>
      <c r="D330" s="27"/>
      <c r="E330" s="17"/>
      <c r="F330" s="17"/>
      <c r="G330" s="25"/>
    </row>
    <row r="331" spans="1:7" x14ac:dyDescent="0.25">
      <c r="A331" s="118"/>
      <c r="B331" s="16"/>
      <c r="C331" s="16"/>
      <c r="D331" s="27"/>
      <c r="E331" s="17"/>
      <c r="F331" s="17"/>
      <c r="G331" s="25"/>
    </row>
    <row r="332" spans="1:7" x14ac:dyDescent="0.25">
      <c r="A332" s="118"/>
      <c r="B332" s="16"/>
      <c r="C332" s="16"/>
      <c r="D332" s="27"/>
      <c r="E332" s="17"/>
      <c r="F332" s="17"/>
      <c r="G332" s="25"/>
    </row>
    <row r="333" spans="1:7" x14ac:dyDescent="0.25">
      <c r="A333" s="118"/>
      <c r="B333" s="16"/>
      <c r="C333" s="16"/>
      <c r="D333" s="27"/>
      <c r="E333" s="17"/>
      <c r="F333" s="17"/>
      <c r="G333" s="25"/>
    </row>
    <row r="334" spans="1:7" x14ac:dyDescent="0.25">
      <c r="A334" s="118"/>
      <c r="B334" s="16"/>
      <c r="C334" s="16"/>
      <c r="D334" s="27"/>
      <c r="E334" s="17"/>
      <c r="F334" s="17"/>
      <c r="G334" s="25"/>
    </row>
    <row r="335" spans="1:7" x14ac:dyDescent="0.25">
      <c r="A335" s="118"/>
      <c r="B335" s="16"/>
      <c r="C335" s="16"/>
      <c r="D335" s="27"/>
      <c r="E335" s="17"/>
      <c r="F335" s="17"/>
      <c r="G335" s="25"/>
    </row>
    <row r="336" spans="1:7" x14ac:dyDescent="0.25">
      <c r="A336" s="118"/>
      <c r="B336" s="16"/>
      <c r="C336" s="16"/>
      <c r="D336" s="27"/>
      <c r="E336" s="17"/>
      <c r="F336" s="17"/>
      <c r="G336" s="25"/>
    </row>
    <row r="337" spans="1:7" x14ac:dyDescent="0.25">
      <c r="A337" s="118"/>
      <c r="B337" s="16"/>
      <c r="C337" s="16"/>
      <c r="D337" s="27"/>
      <c r="E337" s="17"/>
      <c r="F337" s="17"/>
      <c r="G337" s="25"/>
    </row>
    <row r="338" spans="1:7" x14ac:dyDescent="0.25">
      <c r="A338" s="118"/>
      <c r="B338" s="16"/>
      <c r="C338" s="16"/>
      <c r="D338" s="27"/>
      <c r="E338" s="17"/>
      <c r="F338" s="17"/>
      <c r="G338" s="25"/>
    </row>
    <row r="339" spans="1:7" x14ac:dyDescent="0.25">
      <c r="A339" s="118"/>
      <c r="B339" s="16"/>
      <c r="C339" s="16"/>
      <c r="D339" s="27"/>
      <c r="E339" s="17"/>
      <c r="F339" s="17"/>
      <c r="G339" s="25"/>
    </row>
    <row r="340" spans="1:7" x14ac:dyDescent="0.25">
      <c r="A340" s="118"/>
      <c r="B340" s="16"/>
      <c r="C340" s="16"/>
      <c r="D340" s="27"/>
      <c r="E340" s="17"/>
      <c r="F340" s="17"/>
      <c r="G340" s="25"/>
    </row>
    <row r="341" spans="1:7" x14ac:dyDescent="0.25">
      <c r="A341" s="118"/>
      <c r="B341" s="16"/>
      <c r="C341" s="16"/>
      <c r="D341" s="27"/>
      <c r="E341" s="17"/>
      <c r="F341" s="17"/>
      <c r="G341" s="25"/>
    </row>
    <row r="342" spans="1:7" x14ac:dyDescent="0.25">
      <c r="A342" s="118"/>
      <c r="B342" s="16"/>
      <c r="C342" s="16"/>
      <c r="D342" s="27"/>
      <c r="E342" s="17"/>
      <c r="F342" s="17"/>
      <c r="G342" s="25"/>
    </row>
    <row r="343" spans="1:7" x14ac:dyDescent="0.25">
      <c r="A343" s="118"/>
      <c r="B343" s="16"/>
      <c r="C343" s="16"/>
      <c r="D343" s="27"/>
      <c r="E343" s="17"/>
      <c r="F343" s="17"/>
      <c r="G343" s="25"/>
    </row>
    <row r="344" spans="1:7" x14ac:dyDescent="0.25">
      <c r="A344" s="118"/>
      <c r="B344" s="16"/>
      <c r="C344" s="16"/>
      <c r="D344" s="27"/>
      <c r="E344" s="17"/>
      <c r="F344" s="17"/>
      <c r="G344" s="25"/>
    </row>
    <row r="345" spans="1:7" x14ac:dyDescent="0.25">
      <c r="A345" s="118"/>
      <c r="B345" s="16"/>
      <c r="C345" s="16"/>
      <c r="D345" s="27"/>
      <c r="E345" s="17"/>
      <c r="F345" s="17"/>
      <c r="G345" s="25"/>
    </row>
    <row r="346" spans="1:7" x14ac:dyDescent="0.25">
      <c r="A346" s="118"/>
      <c r="B346" s="16"/>
      <c r="C346" s="16"/>
      <c r="D346" s="27"/>
      <c r="E346" s="17"/>
      <c r="F346" s="17"/>
      <c r="G346" s="25"/>
    </row>
    <row r="347" spans="1:7" x14ac:dyDescent="0.25">
      <c r="A347" s="118"/>
      <c r="B347" s="16"/>
      <c r="C347" s="16"/>
      <c r="D347" s="27"/>
      <c r="E347" s="17"/>
      <c r="F347" s="17"/>
      <c r="G347" s="25"/>
    </row>
    <row r="348" spans="1:7" x14ac:dyDescent="0.25">
      <c r="A348" s="118"/>
      <c r="B348" s="16"/>
      <c r="C348" s="16"/>
      <c r="D348" s="27"/>
      <c r="E348" s="17"/>
      <c r="F348" s="17"/>
      <c r="G348" s="25"/>
    </row>
    <row r="349" spans="1:7" x14ac:dyDescent="0.25">
      <c r="A349" s="118"/>
      <c r="B349" s="16"/>
      <c r="C349" s="16"/>
      <c r="D349" s="27"/>
      <c r="E349" s="17"/>
      <c r="F349" s="17"/>
      <c r="G349" s="25"/>
    </row>
    <row r="350" spans="1:7" x14ac:dyDescent="0.25">
      <c r="A350" s="118"/>
      <c r="B350" s="16"/>
      <c r="C350" s="16"/>
      <c r="D350" s="27"/>
      <c r="E350" s="17"/>
      <c r="F350" s="17"/>
      <c r="G350" s="25"/>
    </row>
    <row r="351" spans="1:7" x14ac:dyDescent="0.25">
      <c r="A351" s="118"/>
      <c r="B351" s="16"/>
      <c r="C351" s="16"/>
      <c r="D351" s="27"/>
      <c r="E351" s="17"/>
      <c r="F351" s="17"/>
      <c r="G351" s="25"/>
    </row>
    <row r="352" spans="1:7" x14ac:dyDescent="0.25">
      <c r="A352" s="118"/>
      <c r="B352" s="16"/>
      <c r="C352" s="16"/>
      <c r="D352" s="27"/>
      <c r="E352" s="17"/>
      <c r="F352" s="17"/>
      <c r="G352" s="25"/>
    </row>
    <row r="353" spans="1:7" x14ac:dyDescent="0.25">
      <c r="A353" s="118"/>
      <c r="B353" s="16"/>
      <c r="C353" s="16"/>
      <c r="D353" s="27"/>
      <c r="E353" s="17"/>
      <c r="F353" s="17"/>
      <c r="G353" s="25"/>
    </row>
    <row r="354" spans="1:7" x14ac:dyDescent="0.25">
      <c r="A354" s="118"/>
      <c r="B354" s="16"/>
      <c r="C354" s="16"/>
      <c r="D354" s="27"/>
      <c r="E354" s="17"/>
      <c r="F354" s="17"/>
      <c r="G354" s="25"/>
    </row>
    <row r="355" spans="1:7" x14ac:dyDescent="0.25">
      <c r="A355" s="118"/>
      <c r="B355" s="16"/>
      <c r="C355" s="16"/>
      <c r="D355" s="27"/>
      <c r="E355" s="17"/>
      <c r="F355" s="17"/>
      <c r="G355" s="25"/>
    </row>
    <row r="356" spans="1:7" x14ac:dyDescent="0.25">
      <c r="A356" s="118"/>
      <c r="B356" s="16"/>
      <c r="C356" s="16"/>
      <c r="D356" s="27"/>
      <c r="E356" s="17"/>
      <c r="F356" s="17"/>
      <c r="G356" s="25"/>
    </row>
    <row r="357" spans="1:7" x14ac:dyDescent="0.25">
      <c r="A357" s="118"/>
      <c r="B357" s="16"/>
      <c r="C357" s="16"/>
      <c r="D357" s="27"/>
      <c r="E357" s="17"/>
      <c r="F357" s="17"/>
      <c r="G357" s="25"/>
    </row>
    <row r="358" spans="1:7" x14ac:dyDescent="0.25">
      <c r="A358" s="118"/>
      <c r="B358" s="16"/>
      <c r="C358" s="16"/>
      <c r="D358" s="27"/>
      <c r="E358" s="17"/>
      <c r="F358" s="17"/>
      <c r="G358" s="25"/>
    </row>
    <row r="359" spans="1:7" x14ac:dyDescent="0.25">
      <c r="A359" s="118"/>
      <c r="B359" s="16"/>
      <c r="C359" s="16"/>
      <c r="D359" s="27"/>
      <c r="E359" s="17"/>
      <c r="F359" s="17"/>
      <c r="G359" s="25"/>
    </row>
    <row r="360" spans="1:7" x14ac:dyDescent="0.25">
      <c r="A360" s="118"/>
      <c r="B360" s="16"/>
      <c r="C360" s="16"/>
      <c r="D360" s="27"/>
      <c r="E360" s="17"/>
      <c r="F360" s="17"/>
      <c r="G360" s="25"/>
    </row>
    <row r="361" spans="1:7" x14ac:dyDescent="0.25">
      <c r="A361" s="118"/>
      <c r="B361" s="16"/>
      <c r="C361" s="16"/>
      <c r="D361" s="27"/>
      <c r="E361" s="17"/>
      <c r="F361" s="17"/>
      <c r="G361" s="25"/>
    </row>
    <row r="362" spans="1:7" x14ac:dyDescent="0.25">
      <c r="A362" s="118"/>
      <c r="B362" s="16"/>
      <c r="C362" s="16"/>
      <c r="D362" s="27"/>
      <c r="E362" s="17"/>
      <c r="F362" s="17"/>
      <c r="G362" s="25"/>
    </row>
    <row r="363" spans="1:7" x14ac:dyDescent="0.25">
      <c r="A363" s="118"/>
      <c r="B363" s="16"/>
      <c r="C363" s="16"/>
      <c r="D363" s="27"/>
      <c r="E363" s="17"/>
      <c r="F363" s="17"/>
      <c r="G363" s="25"/>
    </row>
    <row r="364" spans="1:7" x14ac:dyDescent="0.25">
      <c r="A364" s="118"/>
      <c r="B364" s="16"/>
      <c r="C364" s="16"/>
      <c r="D364" s="27"/>
      <c r="E364" s="17"/>
      <c r="F364" s="17"/>
      <c r="G364" s="25"/>
    </row>
    <row r="365" spans="1:7" x14ac:dyDescent="0.25">
      <c r="A365" s="118"/>
      <c r="B365" s="16"/>
      <c r="C365" s="16"/>
      <c r="D365" s="27"/>
      <c r="E365" s="17"/>
      <c r="F365" s="17"/>
      <c r="G365" s="25"/>
    </row>
    <row r="366" spans="1:7" x14ac:dyDescent="0.25">
      <c r="A366" s="118"/>
      <c r="B366" s="16"/>
      <c r="C366" s="16"/>
      <c r="D366" s="27"/>
      <c r="E366" s="17"/>
      <c r="F366" s="17"/>
      <c r="G366" s="25"/>
    </row>
    <row r="367" spans="1:7" x14ac:dyDescent="0.25">
      <c r="A367" s="118"/>
      <c r="B367" s="16"/>
      <c r="C367" s="16"/>
      <c r="D367" s="27"/>
      <c r="E367" s="17"/>
      <c r="F367" s="17"/>
      <c r="G367" s="25"/>
    </row>
    <row r="368" spans="1:7" x14ac:dyDescent="0.25">
      <c r="A368" s="118"/>
      <c r="B368" s="16"/>
      <c r="C368" s="16"/>
      <c r="D368" s="27"/>
      <c r="E368" s="17"/>
      <c r="F368" s="17"/>
      <c r="G368" s="25"/>
    </row>
    <row r="369" spans="1:7" x14ac:dyDescent="0.25">
      <c r="A369" s="118"/>
      <c r="B369" s="16"/>
      <c r="C369" s="16"/>
      <c r="D369" s="27"/>
      <c r="E369" s="17"/>
      <c r="F369" s="17"/>
      <c r="G369" s="25"/>
    </row>
    <row r="370" spans="1:7" x14ac:dyDescent="0.25">
      <c r="A370" s="118"/>
      <c r="B370" s="16"/>
      <c r="C370" s="16"/>
      <c r="D370" s="27"/>
      <c r="E370" s="17"/>
      <c r="F370" s="17"/>
      <c r="G370" s="25"/>
    </row>
    <row r="371" spans="1:7" x14ac:dyDescent="0.25">
      <c r="A371" s="118"/>
      <c r="B371" s="16"/>
      <c r="C371" s="16"/>
      <c r="D371" s="27"/>
      <c r="E371" s="17"/>
      <c r="F371" s="17"/>
      <c r="G371" s="25"/>
    </row>
    <row r="372" spans="1:7" x14ac:dyDescent="0.25">
      <c r="A372" s="118"/>
      <c r="B372" s="16"/>
      <c r="C372" s="16"/>
      <c r="D372" s="27"/>
      <c r="E372" s="17"/>
      <c r="F372" s="17"/>
      <c r="G372" s="25"/>
    </row>
    <row r="373" spans="1:7" x14ac:dyDescent="0.25">
      <c r="A373" s="118"/>
      <c r="B373" s="16"/>
      <c r="C373" s="16"/>
      <c r="D373" s="27"/>
      <c r="E373" s="17"/>
      <c r="F373" s="17"/>
      <c r="G373" s="25"/>
    </row>
    <row r="374" spans="1:7" x14ac:dyDescent="0.25">
      <c r="A374" s="118"/>
      <c r="B374" s="16"/>
      <c r="C374" s="16"/>
      <c r="D374" s="27"/>
      <c r="E374" s="17"/>
      <c r="F374" s="17"/>
      <c r="G374" s="25"/>
    </row>
    <row r="375" spans="1:7" x14ac:dyDescent="0.25">
      <c r="A375" s="118"/>
      <c r="B375" s="16"/>
      <c r="C375" s="16"/>
      <c r="D375" s="27"/>
      <c r="E375" s="17"/>
      <c r="F375" s="17"/>
      <c r="G375" s="25"/>
    </row>
    <row r="376" spans="1:7" x14ac:dyDescent="0.25">
      <c r="A376" s="118"/>
      <c r="B376" s="16"/>
      <c r="C376" s="16"/>
      <c r="D376" s="27"/>
      <c r="E376" s="17"/>
      <c r="F376" s="17"/>
      <c r="G376" s="25"/>
    </row>
    <row r="377" spans="1:7" x14ac:dyDescent="0.25">
      <c r="A377" s="118"/>
      <c r="B377" s="16"/>
      <c r="C377" s="16"/>
      <c r="D377" s="27"/>
      <c r="E377" s="17"/>
      <c r="F377" s="17"/>
      <c r="G377" s="25"/>
    </row>
    <row r="378" spans="1:7" x14ac:dyDescent="0.25">
      <c r="A378" s="118"/>
      <c r="B378" s="16"/>
      <c r="C378" s="16"/>
      <c r="D378" s="27"/>
      <c r="E378" s="17"/>
      <c r="F378" s="17"/>
      <c r="G378" s="25"/>
    </row>
    <row r="379" spans="1:7" x14ac:dyDescent="0.25">
      <c r="A379" s="118"/>
      <c r="B379" s="16"/>
      <c r="C379" s="16"/>
      <c r="D379" s="27"/>
      <c r="E379" s="17"/>
      <c r="F379" s="17"/>
      <c r="G379" s="25"/>
    </row>
    <row r="380" spans="1:7" x14ac:dyDescent="0.25">
      <c r="A380" s="118"/>
      <c r="B380" s="16"/>
      <c r="C380" s="16"/>
      <c r="D380" s="27"/>
      <c r="E380" s="17"/>
      <c r="F380" s="17"/>
      <c r="G380" s="25"/>
    </row>
    <row r="381" spans="1:7" x14ac:dyDescent="0.25">
      <c r="A381" s="118"/>
      <c r="B381" s="16"/>
      <c r="C381" s="16"/>
      <c r="D381" s="27"/>
      <c r="E381" s="17"/>
      <c r="F381" s="17"/>
      <c r="G381" s="25"/>
    </row>
    <row r="382" spans="1:7" x14ac:dyDescent="0.25">
      <c r="A382" s="118"/>
      <c r="B382" s="16"/>
      <c r="C382" s="16"/>
      <c r="D382" s="27"/>
      <c r="E382" s="17"/>
      <c r="F382" s="17"/>
      <c r="G382" s="25"/>
    </row>
    <row r="383" spans="1:7" x14ac:dyDescent="0.25">
      <c r="A383" s="118"/>
      <c r="B383" s="16"/>
      <c r="C383" s="16"/>
      <c r="D383" s="27"/>
      <c r="E383" s="17"/>
      <c r="F383" s="17"/>
      <c r="G383" s="25"/>
    </row>
    <row r="384" spans="1:7" x14ac:dyDescent="0.25">
      <c r="A384" s="118"/>
      <c r="B384" s="16"/>
      <c r="C384" s="16"/>
      <c r="D384" s="27"/>
      <c r="E384" s="17"/>
      <c r="F384" s="17"/>
      <c r="G384" s="25"/>
    </row>
    <row r="385" spans="1:7" x14ac:dyDescent="0.25">
      <c r="A385" s="118"/>
      <c r="B385" s="16"/>
      <c r="C385" s="16"/>
      <c r="D385" s="27"/>
      <c r="E385" s="17"/>
      <c r="F385" s="17"/>
      <c r="G385" s="25"/>
    </row>
    <row r="386" spans="1:7" x14ac:dyDescent="0.25">
      <c r="A386" s="118"/>
      <c r="B386" s="16"/>
      <c r="C386" s="16"/>
      <c r="D386" s="27"/>
      <c r="E386" s="17"/>
      <c r="F386" s="17"/>
      <c r="G386" s="25"/>
    </row>
    <row r="387" spans="1:7" x14ac:dyDescent="0.25">
      <c r="A387" s="118"/>
      <c r="B387" s="16"/>
      <c r="C387" s="16"/>
      <c r="D387" s="27"/>
      <c r="E387" s="17"/>
      <c r="F387" s="17"/>
      <c r="G387" s="25"/>
    </row>
    <row r="388" spans="1:7" x14ac:dyDescent="0.25">
      <c r="A388" s="118"/>
      <c r="B388" s="16"/>
      <c r="C388" s="16"/>
      <c r="D388" s="27"/>
      <c r="E388" s="17"/>
      <c r="F388" s="17"/>
      <c r="G388" s="25"/>
    </row>
    <row r="389" spans="1:7" x14ac:dyDescent="0.25">
      <c r="A389" s="118"/>
      <c r="B389" s="16"/>
      <c r="C389" s="16"/>
      <c r="D389" s="27"/>
      <c r="E389" s="17"/>
      <c r="F389" s="17"/>
      <c r="G389" s="25"/>
    </row>
    <row r="390" spans="1:7" x14ac:dyDescent="0.25">
      <c r="A390" s="118"/>
      <c r="B390" s="16"/>
      <c r="C390" s="16"/>
      <c r="D390" s="27"/>
      <c r="E390" s="17"/>
      <c r="F390" s="17"/>
      <c r="G390" s="25"/>
    </row>
    <row r="391" spans="1:7" x14ac:dyDescent="0.25">
      <c r="A391" s="118"/>
      <c r="B391" s="16"/>
      <c r="C391" s="16"/>
      <c r="D391" s="27"/>
      <c r="E391" s="17"/>
      <c r="F391" s="17"/>
      <c r="G391" s="25"/>
    </row>
    <row r="392" spans="1:7" x14ac:dyDescent="0.25">
      <c r="A392" s="118"/>
      <c r="B392" s="16"/>
      <c r="C392" s="16"/>
      <c r="D392" s="27"/>
      <c r="E392" s="17"/>
      <c r="F392" s="17"/>
      <c r="G392" s="25"/>
    </row>
    <row r="393" spans="1:7" x14ac:dyDescent="0.25">
      <c r="A393" s="118"/>
      <c r="B393" s="16"/>
      <c r="C393" s="16"/>
      <c r="D393" s="27"/>
      <c r="E393" s="17"/>
      <c r="F393" s="17"/>
      <c r="G393" s="25"/>
    </row>
    <row r="394" spans="1:7" x14ac:dyDescent="0.25">
      <c r="A394" s="118"/>
      <c r="B394" s="16"/>
      <c r="C394" s="16"/>
      <c r="D394" s="27"/>
      <c r="E394" s="17"/>
      <c r="F394" s="17"/>
      <c r="G394" s="25"/>
    </row>
    <row r="395" spans="1:7" x14ac:dyDescent="0.25">
      <c r="A395" s="118"/>
      <c r="B395" s="16"/>
      <c r="C395" s="16"/>
      <c r="D395" s="27"/>
      <c r="E395" s="17"/>
      <c r="F395" s="17"/>
      <c r="G395" s="25"/>
    </row>
    <row r="396" spans="1:7" x14ac:dyDescent="0.25">
      <c r="A396" s="118"/>
      <c r="B396" s="16"/>
      <c r="C396" s="16"/>
      <c r="D396" s="27"/>
      <c r="E396" s="17"/>
      <c r="F396" s="17"/>
      <c r="G396" s="25"/>
    </row>
    <row r="397" spans="1:7" x14ac:dyDescent="0.25">
      <c r="A397" s="118"/>
      <c r="B397" s="16"/>
      <c r="C397" s="16"/>
      <c r="D397" s="27"/>
      <c r="E397" s="17"/>
      <c r="F397" s="17"/>
      <c r="G397" s="25"/>
    </row>
    <row r="398" spans="1:7" x14ac:dyDescent="0.25">
      <c r="A398" s="118"/>
      <c r="B398" s="16"/>
      <c r="C398" s="16"/>
      <c r="D398" s="27"/>
      <c r="E398" s="17"/>
      <c r="F398" s="17"/>
      <c r="G398" s="25"/>
    </row>
    <row r="399" spans="1:7" x14ac:dyDescent="0.25">
      <c r="A399" s="118"/>
      <c r="B399" s="16"/>
      <c r="C399" s="16"/>
      <c r="D399" s="27"/>
      <c r="E399" s="17"/>
      <c r="F399" s="17"/>
      <c r="G399" s="25"/>
    </row>
    <row r="400" spans="1:7" x14ac:dyDescent="0.25">
      <c r="A400" s="118"/>
      <c r="B400" s="16"/>
      <c r="C400" s="16"/>
      <c r="D400" s="27"/>
      <c r="E400" s="17"/>
      <c r="F400" s="17"/>
      <c r="G400" s="25"/>
    </row>
    <row r="401" spans="1:7" x14ac:dyDescent="0.25">
      <c r="A401" s="118"/>
      <c r="B401" s="16"/>
      <c r="C401" s="16"/>
      <c r="D401" s="27"/>
      <c r="E401" s="17"/>
      <c r="F401" s="17"/>
      <c r="G401" s="25"/>
    </row>
    <row r="402" spans="1:7" x14ac:dyDescent="0.25">
      <c r="A402" s="118"/>
      <c r="B402" s="16"/>
      <c r="C402" s="16"/>
      <c r="D402" s="27"/>
      <c r="E402" s="17"/>
      <c r="F402" s="17"/>
      <c r="G402" s="25"/>
    </row>
    <row r="403" spans="1:7" x14ac:dyDescent="0.25">
      <c r="A403" s="118"/>
      <c r="B403" s="16"/>
      <c r="C403" s="16"/>
      <c r="D403" s="27"/>
      <c r="E403" s="17"/>
      <c r="F403" s="17"/>
      <c r="G403" s="25"/>
    </row>
    <row r="404" spans="1:7" x14ac:dyDescent="0.25">
      <c r="A404" s="118"/>
      <c r="B404" s="16"/>
      <c r="C404" s="16"/>
      <c r="D404" s="27"/>
      <c r="E404" s="17"/>
      <c r="F404" s="17"/>
      <c r="G404" s="25"/>
    </row>
    <row r="405" spans="1:7" x14ac:dyDescent="0.25">
      <c r="A405" s="118"/>
      <c r="B405" s="16"/>
      <c r="C405" s="16"/>
      <c r="D405" s="27"/>
      <c r="E405" s="17"/>
      <c r="F405" s="17"/>
      <c r="G405" s="25"/>
    </row>
    <row r="406" spans="1:7" x14ac:dyDescent="0.25">
      <c r="A406" s="118"/>
      <c r="B406" s="16"/>
      <c r="C406" s="16"/>
      <c r="D406" s="27"/>
      <c r="E406" s="17"/>
      <c r="F406" s="17"/>
      <c r="G406" s="25"/>
    </row>
    <row r="407" spans="1:7" x14ac:dyDescent="0.25">
      <c r="A407" s="118"/>
      <c r="B407" s="16"/>
      <c r="C407" s="16"/>
      <c r="D407" s="27"/>
      <c r="E407" s="17"/>
      <c r="F407" s="17"/>
      <c r="G407" s="25"/>
    </row>
    <row r="408" spans="1:7" x14ac:dyDescent="0.25">
      <c r="A408" s="118"/>
      <c r="B408" s="16"/>
      <c r="C408" s="16"/>
      <c r="D408" s="27"/>
      <c r="E408" s="17"/>
      <c r="F408" s="17"/>
      <c r="G408" s="25"/>
    </row>
    <row r="409" spans="1:7" x14ac:dyDescent="0.25">
      <c r="A409" s="118"/>
      <c r="B409" s="16"/>
      <c r="C409" s="16"/>
      <c r="D409" s="27"/>
      <c r="E409" s="17"/>
      <c r="F409" s="17"/>
      <c r="G409" s="25"/>
    </row>
    <row r="410" spans="1:7" x14ac:dyDescent="0.25">
      <c r="A410" s="118"/>
      <c r="B410" s="16"/>
      <c r="C410" s="16"/>
      <c r="D410" s="27"/>
      <c r="E410" s="17"/>
      <c r="F410" s="17"/>
      <c r="G410" s="25"/>
    </row>
    <row r="411" spans="1:7" x14ac:dyDescent="0.25">
      <c r="A411" s="118"/>
      <c r="B411" s="16"/>
      <c r="C411" s="16"/>
      <c r="D411" s="27"/>
      <c r="E411" s="17"/>
      <c r="F411" s="17"/>
      <c r="G411" s="25"/>
    </row>
    <row r="412" spans="1:7" x14ac:dyDescent="0.25">
      <c r="A412" s="118"/>
      <c r="B412" s="16"/>
      <c r="C412" s="16"/>
      <c r="D412" s="27"/>
      <c r="E412" s="17"/>
      <c r="F412" s="17"/>
      <c r="G412" s="25"/>
    </row>
    <row r="413" spans="1:7" x14ac:dyDescent="0.25">
      <c r="A413" s="118"/>
      <c r="B413" s="16"/>
      <c r="C413" s="16"/>
      <c r="D413" s="27"/>
      <c r="E413" s="17"/>
      <c r="F413" s="17"/>
      <c r="G413" s="25"/>
    </row>
    <row r="414" spans="1:7" x14ac:dyDescent="0.25">
      <c r="A414" s="118"/>
      <c r="B414" s="16"/>
      <c r="C414" s="16"/>
      <c r="D414" s="27"/>
      <c r="E414" s="17"/>
      <c r="F414" s="17"/>
      <c r="G414" s="25"/>
    </row>
    <row r="415" spans="1:7" x14ac:dyDescent="0.25">
      <c r="A415" s="118"/>
      <c r="B415" s="16"/>
      <c r="C415" s="16"/>
      <c r="D415" s="27"/>
      <c r="E415" s="17"/>
      <c r="F415" s="17"/>
      <c r="G415" s="25"/>
    </row>
    <row r="416" spans="1:7" x14ac:dyDescent="0.25">
      <c r="A416" s="118"/>
      <c r="B416" s="16"/>
      <c r="C416" s="16"/>
      <c r="D416" s="27"/>
      <c r="E416" s="17"/>
      <c r="F416" s="17"/>
      <c r="G416" s="25"/>
    </row>
    <row r="417" spans="1:7" x14ac:dyDescent="0.25">
      <c r="A417" s="118"/>
      <c r="B417" s="16"/>
      <c r="C417" s="16"/>
      <c r="D417" s="27"/>
      <c r="E417" s="17"/>
      <c r="F417" s="17"/>
      <c r="G417" s="25"/>
    </row>
    <row r="418" spans="1:7" x14ac:dyDescent="0.25">
      <c r="A418" s="118"/>
      <c r="B418" s="16"/>
      <c r="C418" s="16"/>
      <c r="D418" s="27"/>
      <c r="E418" s="17"/>
      <c r="F418" s="17"/>
      <c r="G418" s="25"/>
    </row>
    <row r="419" spans="1:7" x14ac:dyDescent="0.25">
      <c r="A419" s="118"/>
      <c r="B419" s="16"/>
      <c r="C419" s="16"/>
      <c r="D419" s="27"/>
      <c r="E419" s="17"/>
      <c r="F419" s="17"/>
      <c r="G419" s="25"/>
    </row>
    <row r="420" spans="1:7" x14ac:dyDescent="0.25">
      <c r="A420" s="118"/>
      <c r="B420" s="16"/>
      <c r="C420" s="16"/>
      <c r="D420" s="27"/>
      <c r="E420" s="17"/>
      <c r="F420" s="17"/>
      <c r="G420" s="25"/>
    </row>
    <row r="421" spans="1:7" x14ac:dyDescent="0.25">
      <c r="A421" s="118"/>
      <c r="B421" s="16"/>
      <c r="C421" s="16"/>
      <c r="D421" s="27"/>
      <c r="E421" s="17"/>
      <c r="F421" s="17"/>
      <c r="G421" s="25"/>
    </row>
    <row r="422" spans="1:7" x14ac:dyDescent="0.25">
      <c r="A422" s="118"/>
      <c r="B422" s="16"/>
      <c r="C422" s="16"/>
      <c r="D422" s="27"/>
      <c r="E422" s="17"/>
      <c r="F422" s="17"/>
      <c r="G422" s="25"/>
    </row>
    <row r="423" spans="1:7" x14ac:dyDescent="0.25">
      <c r="A423" s="118"/>
      <c r="B423" s="16"/>
      <c r="C423" s="16"/>
      <c r="D423" s="27"/>
      <c r="E423" s="17"/>
      <c r="F423" s="17"/>
      <c r="G423" s="25"/>
    </row>
    <row r="424" spans="1:7" x14ac:dyDescent="0.25">
      <c r="A424" s="118"/>
      <c r="B424" s="16"/>
      <c r="C424" s="16"/>
      <c r="D424" s="27"/>
      <c r="E424" s="17"/>
      <c r="F424" s="17"/>
      <c r="G424" s="25"/>
    </row>
    <row r="425" spans="1:7" x14ac:dyDescent="0.25">
      <c r="A425" s="118"/>
      <c r="B425" s="16"/>
      <c r="C425" s="16"/>
      <c r="D425" s="27"/>
      <c r="E425" s="17"/>
      <c r="F425" s="17"/>
      <c r="G425" s="25"/>
    </row>
    <row r="426" spans="1:7" x14ac:dyDescent="0.25">
      <c r="A426" s="118"/>
      <c r="B426" s="16"/>
      <c r="C426" s="16"/>
      <c r="D426" s="27"/>
      <c r="E426" s="17"/>
      <c r="F426" s="17"/>
      <c r="G426" s="25"/>
    </row>
    <row r="427" spans="1:7" x14ac:dyDescent="0.25">
      <c r="A427" s="118"/>
      <c r="B427" s="16"/>
      <c r="C427" s="16"/>
      <c r="D427" s="27"/>
      <c r="E427" s="17"/>
      <c r="F427" s="17"/>
      <c r="G427" s="25"/>
    </row>
    <row r="428" spans="1:7" x14ac:dyDescent="0.25">
      <c r="A428" s="118"/>
      <c r="B428" s="16"/>
      <c r="C428" s="16"/>
      <c r="D428" s="27"/>
      <c r="E428" s="17"/>
      <c r="F428" s="17"/>
      <c r="G428" s="25"/>
    </row>
    <row r="429" spans="1:7" x14ac:dyDescent="0.25">
      <c r="A429" s="118"/>
      <c r="B429" s="16"/>
      <c r="C429" s="16"/>
      <c r="D429" s="27"/>
      <c r="E429" s="17"/>
      <c r="F429" s="17"/>
      <c r="G429" s="25"/>
    </row>
    <row r="430" spans="1:7" x14ac:dyDescent="0.25">
      <c r="A430" s="118"/>
      <c r="B430" s="16"/>
      <c r="C430" s="16"/>
      <c r="D430" s="27"/>
      <c r="E430" s="17"/>
      <c r="F430" s="17"/>
      <c r="G430" s="25"/>
    </row>
    <row r="431" spans="1:7" x14ac:dyDescent="0.25">
      <c r="A431" s="118"/>
      <c r="B431" s="16"/>
      <c r="C431" s="16"/>
      <c r="D431" s="27"/>
      <c r="E431" s="17"/>
      <c r="F431" s="17"/>
      <c r="G431" s="25"/>
    </row>
    <row r="432" spans="1:7" x14ac:dyDescent="0.25">
      <c r="A432" s="118"/>
      <c r="B432" s="16"/>
      <c r="C432" s="16"/>
      <c r="D432" s="27"/>
      <c r="E432" s="17"/>
      <c r="F432" s="17"/>
      <c r="G432" s="25"/>
    </row>
    <row r="433" spans="1:7" x14ac:dyDescent="0.25">
      <c r="A433" s="118"/>
      <c r="B433" s="16"/>
      <c r="C433" s="16"/>
      <c r="D433" s="27"/>
      <c r="E433" s="17"/>
      <c r="F433" s="17"/>
      <c r="G433" s="25"/>
    </row>
    <row r="434" spans="1:7" x14ac:dyDescent="0.25">
      <c r="A434" s="118"/>
      <c r="B434" s="16"/>
      <c r="C434" s="16"/>
      <c r="D434" s="27"/>
      <c r="E434" s="17"/>
      <c r="F434" s="17"/>
      <c r="G434" s="25"/>
    </row>
    <row r="435" spans="1:7" x14ac:dyDescent="0.25">
      <c r="A435" s="118"/>
      <c r="B435" s="16"/>
      <c r="C435" s="16"/>
      <c r="D435" s="27"/>
      <c r="E435" s="17"/>
      <c r="F435" s="17"/>
      <c r="G435" s="25"/>
    </row>
    <row r="436" spans="1:7" x14ac:dyDescent="0.25">
      <c r="A436" s="118"/>
      <c r="B436" s="16"/>
      <c r="C436" s="16"/>
      <c r="D436" s="27"/>
      <c r="E436" s="17"/>
      <c r="F436" s="17"/>
      <c r="G436" s="25"/>
    </row>
    <row r="437" spans="1:7" x14ac:dyDescent="0.25">
      <c r="A437" s="118"/>
      <c r="B437" s="16"/>
      <c r="C437" s="16"/>
      <c r="D437" s="27"/>
      <c r="E437" s="17"/>
      <c r="F437" s="17"/>
      <c r="G437" s="25"/>
    </row>
    <row r="438" spans="1:7" x14ac:dyDescent="0.25">
      <c r="A438" s="118"/>
      <c r="B438" s="16"/>
      <c r="C438" s="16"/>
      <c r="D438" s="27"/>
      <c r="E438" s="17"/>
      <c r="F438" s="17"/>
      <c r="G438" s="25"/>
    </row>
    <row r="439" spans="1:7" x14ac:dyDescent="0.25">
      <c r="A439" s="118"/>
      <c r="B439" s="16"/>
      <c r="C439" s="16"/>
      <c r="D439" s="27"/>
      <c r="E439" s="17"/>
      <c r="F439" s="17"/>
      <c r="G439" s="25"/>
    </row>
    <row r="440" spans="1:7" x14ac:dyDescent="0.25">
      <c r="A440" s="118"/>
      <c r="B440" s="16"/>
      <c r="C440" s="16"/>
      <c r="D440" s="27"/>
      <c r="E440" s="17"/>
      <c r="F440" s="17"/>
      <c r="G440" s="25"/>
    </row>
    <row r="441" spans="1:7" x14ac:dyDescent="0.25">
      <c r="A441" s="118"/>
      <c r="B441" s="16"/>
      <c r="C441" s="16"/>
      <c r="D441" s="27"/>
      <c r="E441" s="17"/>
      <c r="F441" s="17"/>
      <c r="G441" s="25"/>
    </row>
    <row r="442" spans="1:7" x14ac:dyDescent="0.25">
      <c r="A442" s="118"/>
      <c r="B442" s="16"/>
      <c r="C442" s="16"/>
      <c r="D442" s="27"/>
      <c r="E442" s="17"/>
      <c r="F442" s="17"/>
      <c r="G442" s="25"/>
    </row>
    <row r="443" spans="1:7" x14ac:dyDescent="0.25">
      <c r="A443" s="118"/>
      <c r="B443" s="16"/>
      <c r="C443" s="16"/>
      <c r="D443" s="27"/>
      <c r="E443" s="17"/>
      <c r="F443" s="17"/>
      <c r="G443" s="25"/>
    </row>
    <row r="444" spans="1:7" x14ac:dyDescent="0.25">
      <c r="A444" s="118"/>
      <c r="B444" s="16"/>
      <c r="C444" s="16"/>
      <c r="D444" s="27"/>
      <c r="E444" s="17"/>
      <c r="F444" s="17"/>
      <c r="G444" s="25"/>
    </row>
    <row r="445" spans="1:7" x14ac:dyDescent="0.25">
      <c r="A445" s="118"/>
      <c r="B445" s="16"/>
      <c r="C445" s="16"/>
      <c r="D445" s="27"/>
      <c r="E445" s="17"/>
      <c r="F445" s="17"/>
      <c r="G445" s="25"/>
    </row>
    <row r="446" spans="1:7" x14ac:dyDescent="0.25">
      <c r="A446" s="118"/>
      <c r="B446" s="16"/>
      <c r="C446" s="16"/>
      <c r="D446" s="27"/>
      <c r="E446" s="17"/>
      <c r="F446" s="17"/>
      <c r="G446" s="25"/>
    </row>
    <row r="447" spans="1:7" x14ac:dyDescent="0.25">
      <c r="A447" s="118"/>
      <c r="B447" s="16"/>
      <c r="C447" s="16"/>
      <c r="D447" s="27"/>
      <c r="E447" s="17"/>
      <c r="F447" s="17"/>
      <c r="G447" s="25"/>
    </row>
    <row r="448" spans="1:7" x14ac:dyDescent="0.25">
      <c r="A448" s="118"/>
      <c r="B448" s="16"/>
      <c r="C448" s="16"/>
      <c r="D448" s="27"/>
      <c r="E448" s="17"/>
      <c r="F448" s="17"/>
      <c r="G448" s="25"/>
    </row>
    <row r="449" spans="1:7" x14ac:dyDescent="0.25">
      <c r="A449" s="118"/>
      <c r="B449" s="16"/>
      <c r="C449" s="16"/>
      <c r="D449" s="27"/>
      <c r="E449" s="17"/>
      <c r="F449" s="17"/>
      <c r="G449" s="25"/>
    </row>
    <row r="450" spans="1:7" x14ac:dyDescent="0.25">
      <c r="A450" s="118"/>
      <c r="B450" s="16"/>
      <c r="C450" s="16"/>
      <c r="D450" s="27"/>
      <c r="E450" s="17"/>
      <c r="F450" s="17"/>
      <c r="G450" s="25"/>
    </row>
    <row r="451" spans="1:7" x14ac:dyDescent="0.25">
      <c r="A451" s="118"/>
      <c r="B451" s="16"/>
      <c r="C451" s="16"/>
      <c r="D451" s="27"/>
      <c r="E451" s="17"/>
      <c r="F451" s="17"/>
      <c r="G451" s="25"/>
    </row>
    <row r="452" spans="1:7" x14ac:dyDescent="0.25">
      <c r="A452" s="118"/>
      <c r="B452" s="16"/>
      <c r="C452" s="16"/>
      <c r="D452" s="27"/>
      <c r="E452" s="17"/>
      <c r="F452" s="17"/>
      <c r="G452" s="25"/>
    </row>
    <row r="453" spans="1:7" x14ac:dyDescent="0.25">
      <c r="A453" s="118"/>
      <c r="B453" s="16"/>
      <c r="C453" s="16"/>
      <c r="D453" s="27"/>
      <c r="E453" s="17"/>
      <c r="F453" s="17"/>
      <c r="G453" s="25"/>
    </row>
    <row r="454" spans="1:7" x14ac:dyDescent="0.25">
      <c r="A454" s="118"/>
      <c r="B454" s="16"/>
      <c r="C454" s="16"/>
      <c r="D454" s="27"/>
      <c r="E454" s="17"/>
      <c r="F454" s="17"/>
      <c r="G454" s="25"/>
    </row>
    <row r="455" spans="1:7" x14ac:dyDescent="0.25">
      <c r="A455" s="118"/>
      <c r="B455" s="16"/>
      <c r="C455" s="16"/>
      <c r="D455" s="27"/>
      <c r="E455" s="17"/>
      <c r="F455" s="17"/>
      <c r="G455" s="25"/>
    </row>
    <row r="456" spans="1:7" x14ac:dyDescent="0.25">
      <c r="A456" s="118"/>
      <c r="B456" s="16"/>
      <c r="C456" s="16"/>
      <c r="D456" s="27"/>
      <c r="E456" s="17"/>
      <c r="F456" s="17"/>
      <c r="G456" s="25"/>
    </row>
    <row r="457" spans="1:7" x14ac:dyDescent="0.25">
      <c r="A457" s="118"/>
      <c r="B457" s="16"/>
      <c r="C457" s="16"/>
      <c r="D457" s="27"/>
      <c r="E457" s="17"/>
      <c r="F457" s="17"/>
      <c r="G457" s="25"/>
    </row>
    <row r="458" spans="1:7" x14ac:dyDescent="0.25">
      <c r="A458" s="118"/>
      <c r="B458" s="16"/>
      <c r="C458" s="16"/>
      <c r="D458" s="27"/>
      <c r="E458" s="17"/>
      <c r="F458" s="17"/>
      <c r="G458" s="25"/>
    </row>
    <row r="459" spans="1:7" x14ac:dyDescent="0.25">
      <c r="A459" s="118"/>
      <c r="B459" s="16"/>
      <c r="C459" s="16"/>
      <c r="D459" s="27"/>
      <c r="E459" s="17"/>
      <c r="F459" s="17"/>
      <c r="G459" s="25"/>
    </row>
    <row r="460" spans="1:7" x14ac:dyDescent="0.25">
      <c r="A460" s="118"/>
      <c r="B460" s="16"/>
      <c r="C460" s="16"/>
      <c r="D460" s="27"/>
      <c r="E460" s="17"/>
      <c r="F460" s="17"/>
      <c r="G460" s="25"/>
    </row>
    <row r="461" spans="1:7" x14ac:dyDescent="0.25">
      <c r="A461" s="118"/>
      <c r="B461" s="16"/>
      <c r="C461" s="16"/>
      <c r="D461" s="27"/>
      <c r="E461" s="17"/>
      <c r="F461" s="17"/>
      <c r="G461" s="25"/>
    </row>
    <row r="462" spans="1:7" x14ac:dyDescent="0.25">
      <c r="A462" s="118"/>
      <c r="B462" s="16"/>
      <c r="C462" s="16"/>
      <c r="D462" s="27"/>
      <c r="E462" s="17"/>
      <c r="F462" s="17"/>
      <c r="G462" s="25"/>
    </row>
    <row r="463" spans="1:7" x14ac:dyDescent="0.25">
      <c r="A463" s="118"/>
      <c r="B463" s="16"/>
      <c r="C463" s="16"/>
      <c r="D463" s="27"/>
      <c r="E463" s="17"/>
      <c r="F463" s="17"/>
      <c r="G463" s="25"/>
    </row>
    <row r="464" spans="1:7" x14ac:dyDescent="0.25">
      <c r="A464" s="118"/>
      <c r="B464" s="16"/>
      <c r="C464" s="16"/>
      <c r="D464" s="27"/>
      <c r="E464" s="17"/>
      <c r="F464" s="17"/>
      <c r="G464" s="25"/>
    </row>
    <row r="465" spans="1:7" x14ac:dyDescent="0.25">
      <c r="A465" s="118"/>
      <c r="B465" s="16"/>
      <c r="C465" s="16"/>
      <c r="D465" s="27"/>
      <c r="E465" s="17"/>
      <c r="F465" s="17"/>
      <c r="G465" s="25"/>
    </row>
    <row r="466" spans="1:7" x14ac:dyDescent="0.25">
      <c r="A466" s="118"/>
      <c r="B466" s="16"/>
      <c r="C466" s="16"/>
      <c r="D466" s="27"/>
      <c r="E466" s="17"/>
      <c r="F466" s="17"/>
      <c r="G466" s="25"/>
    </row>
    <row r="467" spans="1:7" x14ac:dyDescent="0.25">
      <c r="A467" s="118"/>
      <c r="B467" s="16"/>
      <c r="C467" s="16"/>
      <c r="D467" s="27"/>
      <c r="E467" s="17"/>
      <c r="F467" s="17"/>
      <c r="G467" s="25"/>
    </row>
    <row r="468" spans="1:7" x14ac:dyDescent="0.25">
      <c r="A468" s="118"/>
      <c r="B468" s="16"/>
      <c r="C468" s="16"/>
      <c r="D468" s="27"/>
      <c r="E468" s="17"/>
      <c r="F468" s="17"/>
      <c r="G468" s="25"/>
    </row>
    <row r="469" spans="1:7" x14ac:dyDescent="0.25">
      <c r="A469" s="118"/>
      <c r="B469" s="16"/>
      <c r="C469" s="16"/>
      <c r="D469" s="27"/>
      <c r="E469" s="17"/>
      <c r="F469" s="17"/>
      <c r="G469" s="25"/>
    </row>
    <row r="470" spans="1:7" x14ac:dyDescent="0.25">
      <c r="A470" s="118"/>
      <c r="B470" s="16"/>
      <c r="C470" s="16"/>
      <c r="D470" s="27"/>
      <c r="E470" s="17"/>
      <c r="F470" s="17"/>
      <c r="G470" s="25"/>
    </row>
    <row r="471" spans="1:7" x14ac:dyDescent="0.25">
      <c r="A471" s="118"/>
      <c r="B471" s="16"/>
      <c r="C471" s="16"/>
      <c r="D471" s="27"/>
      <c r="E471" s="17"/>
      <c r="F471" s="17"/>
      <c r="G471" s="25"/>
    </row>
    <row r="472" spans="1:7" x14ac:dyDescent="0.25">
      <c r="A472" s="118"/>
      <c r="B472" s="16"/>
      <c r="C472" s="16"/>
      <c r="D472" s="27"/>
      <c r="E472" s="17"/>
      <c r="F472" s="17"/>
      <c r="G472" s="25"/>
    </row>
    <row r="473" spans="1:7" x14ac:dyDescent="0.25">
      <c r="A473" s="118"/>
      <c r="B473" s="16"/>
      <c r="C473" s="16"/>
      <c r="D473" s="27"/>
      <c r="E473" s="17"/>
      <c r="F473" s="17"/>
      <c r="G473" s="25"/>
    </row>
    <row r="474" spans="1:7" x14ac:dyDescent="0.25">
      <c r="A474" s="118"/>
      <c r="B474" s="16"/>
      <c r="C474" s="16"/>
      <c r="D474" s="27"/>
      <c r="E474" s="17"/>
      <c r="F474" s="17"/>
      <c r="G474" s="25"/>
    </row>
    <row r="475" spans="1:7" x14ac:dyDescent="0.25">
      <c r="A475" s="118"/>
      <c r="B475" s="16"/>
      <c r="C475" s="16"/>
      <c r="D475" s="27"/>
      <c r="E475" s="17"/>
      <c r="F475" s="17"/>
      <c r="G475" s="25"/>
    </row>
    <row r="476" spans="1:7" x14ac:dyDescent="0.25">
      <c r="A476" s="118"/>
      <c r="B476" s="16"/>
      <c r="C476" s="16"/>
      <c r="D476" s="27"/>
      <c r="E476" s="17"/>
      <c r="F476" s="17"/>
      <c r="G476" s="25"/>
    </row>
    <row r="477" spans="1:7" x14ac:dyDescent="0.25">
      <c r="A477" s="118"/>
      <c r="B477" s="16"/>
      <c r="C477" s="16"/>
      <c r="D477" s="27"/>
      <c r="E477" s="17"/>
      <c r="F477" s="17"/>
      <c r="G477" s="25"/>
    </row>
    <row r="478" spans="1:7" x14ac:dyDescent="0.25">
      <c r="A478" s="118"/>
      <c r="B478" s="16"/>
      <c r="C478" s="16"/>
      <c r="D478" s="27"/>
      <c r="E478" s="17"/>
      <c r="F478" s="17"/>
      <c r="G478" s="25"/>
    </row>
    <row r="479" spans="1:7" x14ac:dyDescent="0.25">
      <c r="A479" s="118"/>
      <c r="B479" s="16"/>
      <c r="C479" s="16"/>
      <c r="D479" s="27"/>
      <c r="E479" s="17"/>
      <c r="F479" s="17"/>
      <c r="G479" s="25"/>
    </row>
    <row r="480" spans="1:7" x14ac:dyDescent="0.25">
      <c r="A480" s="118"/>
      <c r="B480" s="16"/>
      <c r="C480" s="16"/>
      <c r="D480" s="27"/>
      <c r="E480" s="17"/>
      <c r="F480" s="17"/>
      <c r="G480" s="25"/>
    </row>
    <row r="481" spans="1:7" x14ac:dyDescent="0.25">
      <c r="A481" s="118"/>
      <c r="B481" s="16"/>
      <c r="C481" s="16"/>
      <c r="D481" s="27"/>
      <c r="E481" s="17"/>
      <c r="F481" s="17"/>
      <c r="G481" s="25"/>
    </row>
    <row r="482" spans="1:7" x14ac:dyDescent="0.25">
      <c r="A482" s="118"/>
      <c r="B482" s="16"/>
      <c r="C482" s="16"/>
      <c r="D482" s="27"/>
      <c r="E482" s="17"/>
      <c r="F482" s="17"/>
      <c r="G482" s="25"/>
    </row>
    <row r="483" spans="1:7" x14ac:dyDescent="0.25">
      <c r="A483" s="118"/>
      <c r="B483" s="16"/>
      <c r="C483" s="16"/>
      <c r="D483" s="27"/>
      <c r="E483" s="17"/>
      <c r="F483" s="17"/>
      <c r="G483" s="25"/>
    </row>
    <row r="484" spans="1:7" x14ac:dyDescent="0.25">
      <c r="A484" s="118"/>
      <c r="B484" s="16"/>
      <c r="C484" s="16"/>
      <c r="D484" s="27"/>
      <c r="E484" s="17"/>
      <c r="F484" s="17"/>
      <c r="G484" s="25"/>
    </row>
    <row r="485" spans="1:7" x14ac:dyDescent="0.25">
      <c r="A485" s="118"/>
      <c r="B485" s="16"/>
      <c r="C485" s="16"/>
      <c r="D485" s="27"/>
      <c r="E485" s="17"/>
      <c r="F485" s="17"/>
      <c r="G485" s="25"/>
    </row>
    <row r="486" spans="1:7" x14ac:dyDescent="0.25">
      <c r="A486" s="118"/>
      <c r="B486" s="16"/>
      <c r="C486" s="16"/>
      <c r="D486" s="27"/>
      <c r="E486" s="17"/>
      <c r="F486" s="17"/>
      <c r="G486" s="25"/>
    </row>
    <row r="487" spans="1:7" x14ac:dyDescent="0.25">
      <c r="A487" s="118"/>
      <c r="B487" s="16"/>
      <c r="C487" s="16"/>
      <c r="D487" s="27"/>
      <c r="E487" s="17"/>
      <c r="F487" s="17"/>
      <c r="G487" s="25"/>
    </row>
    <row r="488" spans="1:7" x14ac:dyDescent="0.25">
      <c r="A488" s="118"/>
      <c r="B488" s="16"/>
      <c r="C488" s="16"/>
      <c r="D488" s="27"/>
      <c r="E488" s="17"/>
      <c r="F488" s="17"/>
      <c r="G488" s="25"/>
    </row>
    <row r="489" spans="1:7" x14ac:dyDescent="0.25">
      <c r="A489" s="118"/>
      <c r="B489" s="16"/>
      <c r="C489" s="16"/>
      <c r="D489" s="27"/>
      <c r="E489" s="17"/>
      <c r="F489" s="17"/>
      <c r="G489" s="25"/>
    </row>
    <row r="490" spans="1:7" x14ac:dyDescent="0.25">
      <c r="A490" s="118"/>
      <c r="B490" s="16"/>
      <c r="C490" s="16"/>
      <c r="D490" s="27"/>
      <c r="E490" s="17"/>
      <c r="F490" s="17"/>
      <c r="G490" s="25"/>
    </row>
    <row r="491" spans="1:7" x14ac:dyDescent="0.25">
      <c r="A491" s="118"/>
      <c r="B491" s="16"/>
      <c r="C491" s="16"/>
      <c r="D491" s="27"/>
      <c r="E491" s="17"/>
      <c r="F491" s="17"/>
      <c r="G491" s="25"/>
    </row>
    <row r="492" spans="1:7" x14ac:dyDescent="0.25">
      <c r="A492" s="118"/>
      <c r="B492" s="16"/>
      <c r="C492" s="16"/>
      <c r="D492" s="27"/>
      <c r="E492" s="17"/>
      <c r="F492" s="17"/>
      <c r="G492" s="25"/>
    </row>
    <row r="493" spans="1:7" x14ac:dyDescent="0.25">
      <c r="A493" s="118"/>
      <c r="B493" s="16"/>
      <c r="C493" s="16"/>
      <c r="D493" s="27"/>
      <c r="E493" s="17"/>
      <c r="F493" s="17"/>
      <c r="G493" s="25"/>
    </row>
    <row r="494" spans="1:7" x14ac:dyDescent="0.25">
      <c r="A494" s="118"/>
      <c r="B494" s="16"/>
      <c r="C494" s="16"/>
      <c r="D494" s="27"/>
      <c r="E494" s="17"/>
      <c r="F494" s="17"/>
      <c r="G494" s="25"/>
    </row>
    <row r="495" spans="1:7" x14ac:dyDescent="0.25">
      <c r="A495" s="118"/>
      <c r="B495" s="16"/>
      <c r="C495" s="16"/>
      <c r="D495" s="27"/>
      <c r="E495" s="17"/>
      <c r="F495" s="17"/>
      <c r="G495" s="25"/>
    </row>
    <row r="496" spans="1:7" x14ac:dyDescent="0.25">
      <c r="A496" s="118"/>
      <c r="B496" s="16"/>
      <c r="C496" s="16"/>
      <c r="D496" s="27"/>
      <c r="E496" s="17"/>
      <c r="F496" s="17"/>
      <c r="G496" s="25"/>
    </row>
    <row r="497" spans="1:7" x14ac:dyDescent="0.25">
      <c r="A497" s="118"/>
      <c r="B497" s="16"/>
      <c r="C497" s="16"/>
      <c r="D497" s="27"/>
      <c r="E497" s="17"/>
      <c r="F497" s="17"/>
      <c r="G497" s="25"/>
    </row>
    <row r="498" spans="1:7" x14ac:dyDescent="0.25">
      <c r="A498" s="118"/>
      <c r="B498" s="16"/>
      <c r="C498" s="16"/>
      <c r="D498" s="27"/>
      <c r="E498" s="17"/>
      <c r="F498" s="17"/>
      <c r="G498" s="25"/>
    </row>
    <row r="499" spans="1:7" x14ac:dyDescent="0.25">
      <c r="A499" s="118"/>
      <c r="B499" s="16"/>
      <c r="C499" s="16"/>
      <c r="D499" s="27"/>
      <c r="E499" s="17"/>
      <c r="F499" s="17"/>
      <c r="G499" s="25"/>
    </row>
    <row r="500" spans="1:7" x14ac:dyDescent="0.25">
      <c r="A500" s="118"/>
      <c r="B500" s="16"/>
      <c r="C500" s="16"/>
      <c r="D500" s="27"/>
      <c r="E500" s="17"/>
      <c r="F500" s="17"/>
      <c r="G500" s="25"/>
    </row>
  </sheetData>
  <autoFilter ref="A1:G500" xr:uid="{F498E122-204C-408C-86B9-2B1A1DA49BD8}"/>
  <customSheetViews>
    <customSheetView guid="{DACD6839-11B2-4306-A105-E4EA0BCEA251}" scale="85" showAutoFilter="1">
      <pane ySplit="1" topLeftCell="A2" activePane="bottomLeft" state="frozen"/>
      <selection pane="bottomLeft" activeCell="H11" sqref="H11"/>
      <colBreaks count="1" manualBreakCount="1">
        <brk id="7" max="499" man="1"/>
      </colBreaks>
      <pageMargins left="0.7" right="0.7" top="0.75" bottom="0.75" header="0.3" footer="0.3"/>
      <pageSetup scale="56" orientation="portrait" r:id="rId1"/>
      <autoFilter ref="A1:G500" xr:uid="{00000000-0000-0000-0000-000000000000}"/>
    </customSheetView>
  </customSheetViews>
  <pageMargins left="0.7" right="0.7" top="0.75" bottom="0.75" header="0.3" footer="0.3"/>
  <pageSetup scale="56" orientation="portrait" r:id="rId2"/>
  <colBreaks count="1" manualBreakCount="1">
    <brk id="7" max="499" man="1"/>
  </colBreaks>
  <drawing r:id="rId3"/>
  <extLst>
    <ext xmlns:x14="http://schemas.microsoft.com/office/spreadsheetml/2009/9/main" uri="{CCE6A557-97BC-4b89-ADB6-D9C93CAAB3DF}">
      <x14:dataValidations xmlns:xm="http://schemas.microsoft.com/office/excel/2006/main" count="3">
        <x14:dataValidation type="list" allowBlank="1" xr:uid="{B0B3BE29-1A23-4527-8C60-B19885B7F610}">
          <x14:formula1>
            <xm:f>Source!$A$1:$A$2</xm:f>
          </x14:formula1>
          <xm:sqref>C24:C1048576</xm:sqref>
        </x14:dataValidation>
        <x14:dataValidation type="list" allowBlank="1" showErrorMessage="1" error="Please select one of the four allowable expense accounts" xr:uid="{43150C92-84BE-4E40-A345-0357B7DEDA53}">
          <x14:formula1>
            <xm:f>Source!$D$1:$D$4</xm:f>
          </x14:formula1>
          <xm:sqref>F2:F1048576</xm:sqref>
        </x14:dataValidation>
        <x14:dataValidation type="list" allowBlank="1" showInputMessage="1" xr:uid="{0384E59B-CC1E-484F-93A2-894771C696FA}">
          <x14:formula1>
            <xm:f>Source!$F$1:$F$30</xm:f>
          </x14:formula1>
          <xm:sqref>G2:G1048576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18A07-57B7-4D4C-BE94-5654555D67BA}">
  <sheetPr>
    <tabColor rgb="FF92D050"/>
    <pageSetUpPr fitToPage="1"/>
  </sheetPr>
  <dimension ref="A1:Q32"/>
  <sheetViews>
    <sheetView zoomScale="85" zoomScaleNormal="85" workbookViewId="0">
      <pane xSplit="1" ySplit="2" topLeftCell="B3" activePane="bottomRight" state="frozen"/>
      <selection pane="topRight" activeCell="B1" sqref="B1"/>
      <selection pane="bottomLeft" activeCell="A3" sqref="A3"/>
      <selection pane="bottomRight" activeCell="D35" sqref="D35"/>
    </sheetView>
  </sheetViews>
  <sheetFormatPr defaultRowHeight="15" outlineLevelRow="1" x14ac:dyDescent="0.25"/>
  <cols>
    <col min="1" max="1" width="31.7109375" style="19" bestFit="1" customWidth="1"/>
    <col min="2" max="3" width="15.5703125" style="13" customWidth="1"/>
    <col min="4" max="4" width="15.5703125" style="28" customWidth="1"/>
    <col min="5" max="6" width="15.5703125" style="20" customWidth="1"/>
    <col min="7" max="7" width="15.5703125" style="26" customWidth="1"/>
    <col min="8" max="9" width="15.5703125" style="13" customWidth="1"/>
    <col min="10" max="17" width="15.5703125" customWidth="1"/>
  </cols>
  <sheetData>
    <row r="1" spans="1:17" s="1" customFormat="1" ht="57" customHeight="1" x14ac:dyDescent="0.3">
      <c r="A1" s="4" t="s">
        <v>98</v>
      </c>
      <c r="B1" s="269" t="s">
        <v>22</v>
      </c>
      <c r="C1" s="270"/>
      <c r="D1" s="269" t="s">
        <v>2</v>
      </c>
      <c r="E1" s="270"/>
      <c r="F1" s="269" t="s">
        <v>3</v>
      </c>
      <c r="G1" s="270"/>
      <c r="H1" s="269" t="s">
        <v>4</v>
      </c>
      <c r="I1" s="270"/>
      <c r="J1" s="269" t="s">
        <v>5</v>
      </c>
      <c r="K1" s="270"/>
      <c r="L1" s="269" t="s">
        <v>6</v>
      </c>
      <c r="M1" s="270"/>
      <c r="N1" s="269" t="s">
        <v>7</v>
      </c>
      <c r="O1" s="270"/>
      <c r="P1" s="269" t="s">
        <v>8</v>
      </c>
      <c r="Q1" s="270"/>
    </row>
    <row r="2" spans="1:17" s="3" customFormat="1" ht="18.75" x14ac:dyDescent="0.3">
      <c r="A2" s="23" t="s">
        <v>55</v>
      </c>
      <c r="B2" s="73">
        <f>Calculator!$D$5</f>
        <v>43945</v>
      </c>
      <c r="C2" s="73">
        <f>+B2+7</f>
        <v>43952</v>
      </c>
      <c r="D2" s="73">
        <f>+C2+1</f>
        <v>43953</v>
      </c>
      <c r="E2" s="73">
        <f>+D2+6</f>
        <v>43959</v>
      </c>
      <c r="F2" s="73">
        <f>+E2+1</f>
        <v>43960</v>
      </c>
      <c r="G2" s="73">
        <f>+F2+6</f>
        <v>43966</v>
      </c>
      <c r="H2" s="73">
        <f>+G2+1</f>
        <v>43967</v>
      </c>
      <c r="I2" s="73">
        <f>+H2+6</f>
        <v>43973</v>
      </c>
      <c r="J2" s="73">
        <f>+I2+1</f>
        <v>43974</v>
      </c>
      <c r="K2" s="73">
        <f>+J2+6</f>
        <v>43980</v>
      </c>
      <c r="L2" s="73">
        <f>+K2+1</f>
        <v>43981</v>
      </c>
      <c r="M2" s="73">
        <f>+L2+6</f>
        <v>43987</v>
      </c>
      <c r="N2" s="73">
        <f>+M2+1</f>
        <v>43988</v>
      </c>
      <c r="O2" s="73">
        <f>+N2+6</f>
        <v>43994</v>
      </c>
      <c r="P2" s="73">
        <f>+O2+1</f>
        <v>43995</v>
      </c>
      <c r="Q2" s="73">
        <f>+P2+6</f>
        <v>44001</v>
      </c>
    </row>
    <row r="3" spans="1:17" x14ac:dyDescent="0.25">
      <c r="A3" s="47" t="s">
        <v>21</v>
      </c>
      <c r="B3" s="271">
        <v>6250</v>
      </c>
      <c r="C3" s="272"/>
      <c r="D3" s="271">
        <v>6250</v>
      </c>
      <c r="E3" s="272"/>
      <c r="F3" s="271">
        <v>6251</v>
      </c>
      <c r="G3" s="272"/>
      <c r="H3" s="271">
        <v>6250</v>
      </c>
      <c r="I3" s="272"/>
      <c r="J3" s="271">
        <v>6250</v>
      </c>
      <c r="K3" s="272"/>
      <c r="L3" s="271">
        <v>6250</v>
      </c>
      <c r="M3" s="272"/>
      <c r="N3" s="271">
        <v>6250</v>
      </c>
      <c r="O3" s="272"/>
      <c r="P3" s="271">
        <v>6250</v>
      </c>
      <c r="Q3" s="272"/>
    </row>
    <row r="4" spans="1:17" x14ac:dyDescent="0.25">
      <c r="A4" s="47" t="s">
        <v>94</v>
      </c>
      <c r="B4" s="267">
        <v>1250</v>
      </c>
      <c r="C4" s="268"/>
      <c r="D4" s="267">
        <v>1250</v>
      </c>
      <c r="E4" s="268"/>
      <c r="F4" s="267">
        <v>1251</v>
      </c>
      <c r="G4" s="268"/>
      <c r="H4" s="267">
        <v>1252</v>
      </c>
      <c r="I4" s="268"/>
      <c r="J4" s="267">
        <v>1253</v>
      </c>
      <c r="K4" s="268"/>
      <c r="L4" s="267">
        <v>1254</v>
      </c>
      <c r="M4" s="268"/>
      <c r="N4" s="267">
        <v>1255</v>
      </c>
      <c r="O4" s="268"/>
      <c r="P4" s="267">
        <v>1256</v>
      </c>
      <c r="Q4" s="268"/>
    </row>
    <row r="5" spans="1:17" hidden="1" outlineLevel="1" x14ac:dyDescent="0.25">
      <c r="A5" s="63" t="s">
        <v>34</v>
      </c>
      <c r="B5" s="262">
        <v>250</v>
      </c>
      <c r="C5" s="263"/>
      <c r="D5" s="262">
        <v>250</v>
      </c>
      <c r="E5" s="263"/>
      <c r="F5" s="262">
        <v>250</v>
      </c>
      <c r="G5" s="263"/>
      <c r="H5" s="262">
        <v>250</v>
      </c>
      <c r="I5" s="263"/>
      <c r="J5" s="262">
        <v>250</v>
      </c>
      <c r="K5" s="263"/>
      <c r="L5" s="262">
        <v>250</v>
      </c>
      <c r="M5" s="263"/>
      <c r="N5" s="262">
        <v>250</v>
      </c>
      <c r="O5" s="263"/>
      <c r="P5" s="262">
        <v>250</v>
      </c>
      <c r="Q5" s="263"/>
    </row>
    <row r="6" spans="1:17" hidden="1" outlineLevel="1" x14ac:dyDescent="0.25">
      <c r="A6" s="63" t="s">
        <v>36</v>
      </c>
      <c r="B6" s="262">
        <v>251</v>
      </c>
      <c r="C6" s="263"/>
      <c r="D6" s="262">
        <v>251</v>
      </c>
      <c r="E6" s="263"/>
      <c r="F6" s="262">
        <v>251</v>
      </c>
      <c r="G6" s="263"/>
      <c r="H6" s="262">
        <v>251</v>
      </c>
      <c r="I6" s="263"/>
      <c r="J6" s="262">
        <v>251</v>
      </c>
      <c r="K6" s="263"/>
      <c r="L6" s="262">
        <v>251</v>
      </c>
      <c r="M6" s="263"/>
      <c r="N6" s="262">
        <v>251</v>
      </c>
      <c r="O6" s="263"/>
      <c r="P6" s="262">
        <v>251</v>
      </c>
      <c r="Q6" s="263"/>
    </row>
    <row r="7" spans="1:17" hidden="1" outlineLevel="1" x14ac:dyDescent="0.25">
      <c r="A7" s="63" t="s">
        <v>37</v>
      </c>
      <c r="B7" s="262">
        <v>252</v>
      </c>
      <c r="C7" s="263"/>
      <c r="D7" s="262">
        <v>252</v>
      </c>
      <c r="E7" s="263"/>
      <c r="F7" s="262">
        <v>252</v>
      </c>
      <c r="G7" s="263"/>
      <c r="H7" s="262">
        <v>252</v>
      </c>
      <c r="I7" s="263"/>
      <c r="J7" s="262">
        <v>252</v>
      </c>
      <c r="K7" s="263"/>
      <c r="L7" s="262">
        <v>252</v>
      </c>
      <c r="M7" s="263"/>
      <c r="N7" s="262">
        <v>252</v>
      </c>
      <c r="O7" s="263"/>
      <c r="P7" s="262">
        <v>252</v>
      </c>
      <c r="Q7" s="263"/>
    </row>
    <row r="8" spans="1:17" hidden="1" outlineLevel="1" x14ac:dyDescent="0.25">
      <c r="A8" s="63" t="s">
        <v>35</v>
      </c>
      <c r="B8" s="262">
        <v>253</v>
      </c>
      <c r="C8" s="263"/>
      <c r="D8" s="262">
        <v>253</v>
      </c>
      <c r="E8" s="263"/>
      <c r="F8" s="262">
        <v>253</v>
      </c>
      <c r="G8" s="263"/>
      <c r="H8" s="262">
        <v>253</v>
      </c>
      <c r="I8" s="263"/>
      <c r="J8" s="262">
        <v>253</v>
      </c>
      <c r="K8" s="263"/>
      <c r="L8" s="262">
        <v>253</v>
      </c>
      <c r="M8" s="263"/>
      <c r="N8" s="262">
        <v>253</v>
      </c>
      <c r="O8" s="263"/>
      <c r="P8" s="262">
        <v>253</v>
      </c>
      <c r="Q8" s="263"/>
    </row>
    <row r="9" spans="1:17" hidden="1" outlineLevel="1" x14ac:dyDescent="0.25">
      <c r="A9" s="63" t="s">
        <v>41</v>
      </c>
      <c r="B9" s="262">
        <v>254</v>
      </c>
      <c r="C9" s="263"/>
      <c r="D9" s="262">
        <v>254</v>
      </c>
      <c r="E9" s="263"/>
      <c r="F9" s="262">
        <v>254</v>
      </c>
      <c r="G9" s="263"/>
      <c r="H9" s="262">
        <v>254</v>
      </c>
      <c r="I9" s="263"/>
      <c r="J9" s="262">
        <v>254</v>
      </c>
      <c r="K9" s="263"/>
      <c r="L9" s="262">
        <v>254</v>
      </c>
      <c r="M9" s="263"/>
      <c r="N9" s="262">
        <v>254</v>
      </c>
      <c r="O9" s="263"/>
      <c r="P9" s="262">
        <v>254</v>
      </c>
      <c r="Q9" s="263"/>
    </row>
    <row r="10" spans="1:17" hidden="1" outlineLevel="1" x14ac:dyDescent="0.25">
      <c r="A10" s="63" t="s">
        <v>38</v>
      </c>
      <c r="B10" s="262">
        <v>255</v>
      </c>
      <c r="C10" s="263"/>
      <c r="D10" s="262">
        <v>255</v>
      </c>
      <c r="E10" s="263"/>
      <c r="F10" s="262">
        <v>255</v>
      </c>
      <c r="G10" s="263"/>
      <c r="H10" s="262">
        <v>255</v>
      </c>
      <c r="I10" s="263"/>
      <c r="J10" s="262">
        <v>255</v>
      </c>
      <c r="K10" s="263"/>
      <c r="L10" s="262">
        <v>255</v>
      </c>
      <c r="M10" s="263"/>
      <c r="N10" s="262">
        <v>255</v>
      </c>
      <c r="O10" s="263"/>
      <c r="P10" s="262">
        <v>255</v>
      </c>
      <c r="Q10" s="263"/>
    </row>
    <row r="11" spans="1:17" hidden="1" outlineLevel="1" x14ac:dyDescent="0.25">
      <c r="A11" s="63" t="s">
        <v>39</v>
      </c>
      <c r="B11" s="262">
        <v>256</v>
      </c>
      <c r="C11" s="263"/>
      <c r="D11" s="262">
        <v>256</v>
      </c>
      <c r="E11" s="263"/>
      <c r="F11" s="262">
        <v>256</v>
      </c>
      <c r="G11" s="263"/>
      <c r="H11" s="262">
        <v>256</v>
      </c>
      <c r="I11" s="263"/>
      <c r="J11" s="262">
        <v>256</v>
      </c>
      <c r="K11" s="263"/>
      <c r="L11" s="262">
        <v>256</v>
      </c>
      <c r="M11" s="263"/>
      <c r="N11" s="262">
        <v>256</v>
      </c>
      <c r="O11" s="263"/>
      <c r="P11" s="262">
        <v>256</v>
      </c>
      <c r="Q11" s="263"/>
    </row>
    <row r="12" spans="1:17" hidden="1" outlineLevel="1" x14ac:dyDescent="0.25">
      <c r="A12" s="63" t="s">
        <v>40</v>
      </c>
      <c r="B12" s="262">
        <v>625</v>
      </c>
      <c r="C12" s="263"/>
      <c r="D12" s="262">
        <v>625</v>
      </c>
      <c r="E12" s="263"/>
      <c r="F12" s="262">
        <v>625</v>
      </c>
      <c r="G12" s="263"/>
      <c r="H12" s="262">
        <v>625</v>
      </c>
      <c r="I12" s="263"/>
      <c r="J12" s="262">
        <v>625</v>
      </c>
      <c r="K12" s="263"/>
      <c r="L12" s="262">
        <v>625</v>
      </c>
      <c r="M12" s="263"/>
      <c r="N12" s="262">
        <v>625</v>
      </c>
      <c r="O12" s="263"/>
      <c r="P12" s="262">
        <v>625</v>
      </c>
      <c r="Q12" s="263"/>
    </row>
    <row r="13" spans="1:17" collapsed="1" x14ac:dyDescent="0.25">
      <c r="A13" s="47" t="s">
        <v>49</v>
      </c>
      <c r="B13" s="260">
        <f>SUBTOTAL(9,B5:C12)</f>
        <v>2396</v>
      </c>
      <c r="C13" s="261"/>
      <c r="D13" s="260">
        <f t="shared" ref="D13" si="0">SUBTOTAL(9,D5:E12)</f>
        <v>2396</v>
      </c>
      <c r="E13" s="261"/>
      <c r="F13" s="260">
        <f t="shared" ref="F13" si="1">SUBTOTAL(9,F5:G12)</f>
        <v>2396</v>
      </c>
      <c r="G13" s="261"/>
      <c r="H13" s="260">
        <f t="shared" ref="H13" si="2">SUBTOTAL(9,H5:I12)</f>
        <v>2396</v>
      </c>
      <c r="I13" s="261"/>
      <c r="J13" s="260">
        <f t="shared" ref="J13" si="3">SUBTOTAL(9,J5:K12)</f>
        <v>2396</v>
      </c>
      <c r="K13" s="261"/>
      <c r="L13" s="260">
        <f t="shared" ref="L13" si="4">SUBTOTAL(9,L5:M12)</f>
        <v>2396</v>
      </c>
      <c r="M13" s="261"/>
      <c r="N13" s="260">
        <f t="shared" ref="N13" si="5">SUBTOTAL(9,N5:O12)</f>
        <v>2396</v>
      </c>
      <c r="O13" s="261"/>
      <c r="P13" s="260">
        <f>SUBTOTAL(9,P5:Q12)</f>
        <v>2396</v>
      </c>
      <c r="Q13" s="261"/>
    </row>
    <row r="14" spans="1:17" x14ac:dyDescent="0.25">
      <c r="A14" s="49" t="s">
        <v>50</v>
      </c>
      <c r="B14" s="264">
        <v>0</v>
      </c>
      <c r="C14" s="265"/>
      <c r="D14" s="264">
        <v>100</v>
      </c>
      <c r="E14" s="265"/>
      <c r="F14" s="264">
        <v>101</v>
      </c>
      <c r="G14" s="265"/>
      <c r="H14" s="264">
        <v>102</v>
      </c>
      <c r="I14" s="265"/>
      <c r="J14" s="264">
        <v>103</v>
      </c>
      <c r="K14" s="265"/>
      <c r="L14" s="264">
        <v>104</v>
      </c>
      <c r="M14" s="265"/>
      <c r="N14" s="264">
        <v>105</v>
      </c>
      <c r="O14" s="265"/>
      <c r="P14" s="264">
        <v>106</v>
      </c>
      <c r="Q14" s="265"/>
    </row>
    <row r="15" spans="1:17" ht="15.75" thickBot="1" x14ac:dyDescent="0.3">
      <c r="A15" s="12" t="s">
        <v>23</v>
      </c>
      <c r="B15" s="266">
        <f>SUBTOTAL(9,B3:C14)</f>
        <v>9896</v>
      </c>
      <c r="C15" s="266"/>
      <c r="D15" s="266">
        <f t="shared" ref="D15" si="6">SUBTOTAL(9,D3:E14)</f>
        <v>9996</v>
      </c>
      <c r="E15" s="266"/>
      <c r="F15" s="266">
        <f t="shared" ref="F15" si="7">SUBTOTAL(9,F3:G14)</f>
        <v>9999</v>
      </c>
      <c r="G15" s="266"/>
      <c r="H15" s="266">
        <f t="shared" ref="H15" si="8">SUBTOTAL(9,H3:I14)</f>
        <v>10000</v>
      </c>
      <c r="I15" s="266"/>
      <c r="J15" s="266">
        <f t="shared" ref="J15" si="9">SUBTOTAL(9,J3:K14)</f>
        <v>10002</v>
      </c>
      <c r="K15" s="266"/>
      <c r="L15" s="266">
        <f t="shared" ref="L15" si="10">SUBTOTAL(9,L3:M14)</f>
        <v>10004</v>
      </c>
      <c r="M15" s="266"/>
      <c r="N15" s="266">
        <f t="shared" ref="N15" si="11">SUBTOTAL(9,N3:O14)</f>
        <v>10006</v>
      </c>
      <c r="O15" s="266"/>
      <c r="P15" s="266">
        <f t="shared" ref="P15" si="12">SUBTOTAL(9,P3:Q14)</f>
        <v>10008</v>
      </c>
      <c r="Q15" s="266"/>
    </row>
    <row r="16" spans="1:17" ht="15.75" thickTop="1" x14ac:dyDescent="0.25">
      <c r="A16" s="43"/>
      <c r="B16" s="44"/>
      <c r="C16" s="44"/>
      <c r="D16" s="44"/>
      <c r="E16" s="44"/>
      <c r="F16" s="44"/>
      <c r="G16" s="44"/>
      <c r="H16" s="44"/>
      <c r="I16" s="44"/>
      <c r="J16" s="44"/>
      <c r="K16" s="44"/>
      <c r="L16" s="44"/>
      <c r="M16" s="44"/>
      <c r="N16" s="44"/>
      <c r="O16" s="44"/>
      <c r="P16" s="44"/>
      <c r="Q16" s="44"/>
    </row>
    <row r="17" spans="1:17" s="1" customFormat="1" ht="18.75" x14ac:dyDescent="0.3">
      <c r="A17" s="4" t="s">
        <v>99</v>
      </c>
      <c r="B17" s="74" t="s">
        <v>71</v>
      </c>
      <c r="C17" s="74" t="s">
        <v>72</v>
      </c>
      <c r="D17" s="74" t="s">
        <v>71</v>
      </c>
      <c r="E17" s="74" t="s">
        <v>72</v>
      </c>
      <c r="F17" s="74" t="s">
        <v>71</v>
      </c>
      <c r="G17" s="74" t="s">
        <v>72</v>
      </c>
      <c r="H17" s="74" t="s">
        <v>71</v>
      </c>
      <c r="I17" s="74" t="s">
        <v>72</v>
      </c>
      <c r="J17" s="74" t="s">
        <v>71</v>
      </c>
      <c r="K17" s="74" t="s">
        <v>72</v>
      </c>
      <c r="L17" s="74" t="s">
        <v>71</v>
      </c>
      <c r="M17" s="74" t="s">
        <v>72</v>
      </c>
      <c r="N17" s="74" t="s">
        <v>71</v>
      </c>
      <c r="O17" s="74" t="s">
        <v>72</v>
      </c>
      <c r="P17" s="74" t="s">
        <v>71</v>
      </c>
      <c r="Q17" s="74" t="s">
        <v>72</v>
      </c>
    </row>
    <row r="18" spans="1:17" x14ac:dyDescent="0.25">
      <c r="A18" s="47" t="s">
        <v>21</v>
      </c>
      <c r="B18" s="56">
        <f>SUMIFS('Nonpayroll Cost'!$E:$E,'Nonpayroll Cost'!$F:$F,'Nonpayroll Cost_Budget'!$A$18,'Nonpayroll Cost'!$A:$A,"&gt;="&amp;'Nonpayroll Cost_Budget'!B2,'Nonpayroll Cost'!$A:$A,"&lt;="&amp;'Nonpayroll Cost_Budget'!C2)</f>
        <v>0</v>
      </c>
      <c r="C18" s="57">
        <f>B3</f>
        <v>6250</v>
      </c>
      <c r="D18" s="56">
        <f>SUMIFS('Nonpayroll Cost'!$E:$E,'Nonpayroll Cost'!$F:$F,'Nonpayroll Cost_Budget'!$A$18,'Nonpayroll Cost'!$A:$A,"&gt;="&amp;'Nonpayroll Cost_Budget'!D2,'Nonpayroll Cost'!$A:$A,"&lt;="&amp;'Nonpayroll Cost_Budget'!E2)</f>
        <v>0</v>
      </c>
      <c r="E18" s="57">
        <f>D3</f>
        <v>6250</v>
      </c>
      <c r="F18" s="56">
        <f>SUMIFS('Nonpayroll Cost'!$E:$E,'Nonpayroll Cost'!$F:$F,'Nonpayroll Cost_Budget'!$A$18,'Nonpayroll Cost'!$A:$A,"&gt;="&amp;'Nonpayroll Cost_Budget'!F2,'Nonpayroll Cost'!$A:$A,"&lt;="&amp;'Nonpayroll Cost_Budget'!G2)</f>
        <v>0</v>
      </c>
      <c r="G18" s="57">
        <f>F3</f>
        <v>6251</v>
      </c>
      <c r="H18" s="56">
        <f>SUMIFS('Nonpayroll Cost'!$E:$E,'Nonpayroll Cost'!$F:$F,'Nonpayroll Cost_Budget'!$A$18,'Nonpayroll Cost'!$A:$A,"&gt;="&amp;'Nonpayroll Cost_Budget'!H2,'Nonpayroll Cost'!$A:$A,"&lt;="&amp;'Nonpayroll Cost_Budget'!I2)</f>
        <v>0</v>
      </c>
      <c r="I18" s="57">
        <f>H3</f>
        <v>6250</v>
      </c>
      <c r="J18" s="56">
        <f>SUMIFS('Nonpayroll Cost'!$E:$E,'Nonpayroll Cost'!$F:$F,'Nonpayroll Cost_Budget'!$A$18,'Nonpayroll Cost'!$A:$A,"&gt;="&amp;'Nonpayroll Cost_Budget'!J2,'Nonpayroll Cost'!$A:$A,"&lt;="&amp;'Nonpayroll Cost_Budget'!K2)</f>
        <v>0</v>
      </c>
      <c r="K18" s="57">
        <f>J3</f>
        <v>6250</v>
      </c>
      <c r="L18" s="56">
        <f>SUMIFS('Nonpayroll Cost'!$E:$E,'Nonpayroll Cost'!$F:$F,'Nonpayroll Cost_Budget'!$A$18,'Nonpayroll Cost'!$A:$A,"&gt;="&amp;'Nonpayroll Cost_Budget'!L2,'Nonpayroll Cost'!$A:$A,"&lt;="&amp;'Nonpayroll Cost_Budget'!M2)</f>
        <v>1000</v>
      </c>
      <c r="M18" s="57">
        <f>L3</f>
        <v>6250</v>
      </c>
      <c r="N18" s="56">
        <f>SUMIFS('Nonpayroll Cost'!$E:$E,'Nonpayroll Cost'!$F:$F,'Nonpayroll Cost_Budget'!$A$18,'Nonpayroll Cost'!$A:$A,"&gt;="&amp;'Nonpayroll Cost_Budget'!N2,'Nonpayroll Cost'!$A:$A,"&lt;="&amp;'Nonpayroll Cost_Budget'!O2)</f>
        <v>0</v>
      </c>
      <c r="O18" s="57">
        <f>N3</f>
        <v>6250</v>
      </c>
      <c r="P18" s="56">
        <f>SUMIFS('Nonpayroll Cost'!$E:$E,'Nonpayroll Cost'!$F:$F,'Nonpayroll Cost_Budget'!$A$18,'Nonpayroll Cost'!$A:$A,"&gt;="&amp;'Nonpayroll Cost_Budget'!P2,'Nonpayroll Cost'!$A:$A,"&lt;="&amp;'Nonpayroll Cost_Budget'!Q2)</f>
        <v>0</v>
      </c>
      <c r="Q18" s="57">
        <f>P3</f>
        <v>6250</v>
      </c>
    </row>
    <row r="19" spans="1:17" x14ac:dyDescent="0.25">
      <c r="A19" s="47" t="s">
        <v>94</v>
      </c>
      <c r="B19" s="58">
        <f>SUMIFS('Nonpayroll Cost'!$E:$E,'Nonpayroll Cost'!$F:$F,'Nonpayroll Cost_Budget'!$A$19,'Nonpayroll Cost'!$A:$A,"&gt;="&amp;'Nonpayroll Cost_Budget'!B2,'Nonpayroll Cost'!$A:$A,"&lt;="&amp;'Nonpayroll Cost_Budget'!C2)</f>
        <v>0</v>
      </c>
      <c r="C19" s="59">
        <f>B4</f>
        <v>1250</v>
      </c>
      <c r="D19" s="58">
        <f>SUMIFS('Nonpayroll Cost'!$E:$E,'Nonpayroll Cost'!$F:$F,'Nonpayroll Cost_Budget'!$A$19,'Nonpayroll Cost'!$A:$A,"&gt;="&amp;'Nonpayroll Cost_Budget'!D2,'Nonpayroll Cost'!$A:$A,"&lt;="&amp;'Nonpayroll Cost_Budget'!E2)</f>
        <v>0</v>
      </c>
      <c r="E19" s="59">
        <f>D4</f>
        <v>1250</v>
      </c>
      <c r="F19" s="58">
        <f>SUMIFS('Nonpayroll Cost'!$E:$E,'Nonpayroll Cost'!$F:$F,'Nonpayroll Cost_Budget'!$A$19,'Nonpayroll Cost'!$A:$A,"&gt;="&amp;'Nonpayroll Cost_Budget'!F2,'Nonpayroll Cost'!$A:$A,"&lt;="&amp;'Nonpayroll Cost_Budget'!G2)</f>
        <v>0</v>
      </c>
      <c r="G19" s="59">
        <f>F4</f>
        <v>1251</v>
      </c>
      <c r="H19" s="58">
        <f>SUMIFS('Nonpayroll Cost'!$E:$E,'Nonpayroll Cost'!$F:$F,'Nonpayroll Cost_Budget'!$A$19,'Nonpayroll Cost'!$A:$A,"&gt;="&amp;'Nonpayroll Cost_Budget'!H2,'Nonpayroll Cost'!$A:$A,"&lt;="&amp;'Nonpayroll Cost_Budget'!I2)</f>
        <v>0</v>
      </c>
      <c r="I19" s="59">
        <f>H4</f>
        <v>1252</v>
      </c>
      <c r="J19" s="58">
        <f>SUMIFS('Nonpayroll Cost'!$E:$E,'Nonpayroll Cost'!$F:$F,'Nonpayroll Cost_Budget'!$A$19,'Nonpayroll Cost'!$A:$A,"&gt;="&amp;'Nonpayroll Cost_Budget'!J2,'Nonpayroll Cost'!$A:$A,"&lt;="&amp;'Nonpayroll Cost_Budget'!K2)</f>
        <v>0</v>
      </c>
      <c r="K19" s="59">
        <f>J4</f>
        <v>1253</v>
      </c>
      <c r="L19" s="58">
        <f>SUMIFS('Nonpayroll Cost'!$E:$E,'Nonpayroll Cost'!$F:$F,'Nonpayroll Cost_Budget'!$A$19,'Nonpayroll Cost'!$A:$A,"&gt;="&amp;'Nonpayroll Cost_Budget'!L2,'Nonpayroll Cost'!$A:$A,"&lt;="&amp;'Nonpayroll Cost_Budget'!M2)</f>
        <v>100</v>
      </c>
      <c r="M19" s="59">
        <f>L4</f>
        <v>1254</v>
      </c>
      <c r="N19" s="58">
        <f>SUMIFS('Nonpayroll Cost'!$E:$E,'Nonpayroll Cost'!$F:$F,'Nonpayroll Cost_Budget'!$A$19,'Nonpayroll Cost'!$A:$A,"&gt;="&amp;'Nonpayroll Cost_Budget'!N2,'Nonpayroll Cost'!$A:$A,"&lt;="&amp;'Nonpayroll Cost_Budget'!O2)</f>
        <v>0</v>
      </c>
      <c r="O19" s="59">
        <f>N4</f>
        <v>1255</v>
      </c>
      <c r="P19" s="58">
        <f>SUMIFS('Nonpayroll Cost'!$E:$E,'Nonpayroll Cost'!$F:$F,'Nonpayroll Cost_Budget'!$A$19,'Nonpayroll Cost'!$A:$A,"&gt;="&amp;'Nonpayroll Cost_Budget'!P2,'Nonpayroll Cost'!$A:$A,"&lt;="&amp;'Nonpayroll Cost_Budget'!Q2)</f>
        <v>0</v>
      </c>
      <c r="Q19" s="59">
        <f>P4</f>
        <v>1256</v>
      </c>
    </row>
    <row r="20" spans="1:17" hidden="1" outlineLevel="1" x14ac:dyDescent="0.25">
      <c r="A20" s="63" t="s">
        <v>34</v>
      </c>
      <c r="B20" s="64">
        <f>SUMIFS('Nonpayroll Cost'!$E:$E,'Nonpayroll Cost'!$G:$G,'Nonpayroll Cost_Budget'!$A$20,'Nonpayroll Cost'!$A:$A,"&gt;="&amp;'Nonpayroll Cost_Budget'!B2,'Nonpayroll Cost'!$A:$A,"&lt;="&amp;'Nonpayroll Cost_Budget'!C2)</f>
        <v>0</v>
      </c>
      <c r="C20" s="65">
        <f t="shared" ref="C20:E27" si="13">B5</f>
        <v>250</v>
      </c>
      <c r="D20" s="64">
        <f>SUMIFS('Nonpayroll Cost'!$E:$E,'Nonpayroll Cost'!$G:$G,'Nonpayroll Cost_Budget'!$A$20,'Nonpayroll Cost'!$A:$A,"&gt;="&amp;'Nonpayroll Cost_Budget'!D2,'Nonpayroll Cost'!$A:$A,"&lt;="&amp;'Nonpayroll Cost_Budget'!E2)</f>
        <v>0</v>
      </c>
      <c r="E20" s="65">
        <f t="shared" si="13"/>
        <v>250</v>
      </c>
      <c r="F20" s="64">
        <f>SUMIFS('Nonpayroll Cost'!$E:$E,'Nonpayroll Cost'!$G:$G,'Nonpayroll Cost_Budget'!$A$20,'Nonpayroll Cost'!$A:$A,"&gt;="&amp;'Nonpayroll Cost_Budget'!F2,'Nonpayroll Cost'!$A:$A,"&lt;="&amp;'Nonpayroll Cost_Budget'!G2)</f>
        <v>0</v>
      </c>
      <c r="G20" s="65">
        <f t="shared" ref="G20" si="14">F5</f>
        <v>250</v>
      </c>
      <c r="H20" s="64">
        <f>SUMIFS('Nonpayroll Cost'!$E:$E,'Nonpayroll Cost'!$G:$G,'Nonpayroll Cost_Budget'!$A$20,'Nonpayroll Cost'!$A:$A,"&gt;="&amp;'Nonpayroll Cost_Budget'!H2,'Nonpayroll Cost'!$A:$A,"&lt;="&amp;'Nonpayroll Cost_Budget'!I2)</f>
        <v>0</v>
      </c>
      <c r="I20" s="65">
        <f t="shared" ref="I20:K20" si="15">H5</f>
        <v>250</v>
      </c>
      <c r="J20" s="64">
        <f>SUMIFS('Nonpayroll Cost'!$E:$E,'Nonpayroll Cost'!$G:$G,'Nonpayroll Cost_Budget'!$A$20,'Nonpayroll Cost'!$A:$A,"&gt;="&amp;'Nonpayroll Cost_Budget'!J2,'Nonpayroll Cost'!$A:$A,"&lt;="&amp;'Nonpayroll Cost_Budget'!K2)</f>
        <v>0</v>
      </c>
      <c r="K20" s="65">
        <f t="shared" si="15"/>
        <v>250</v>
      </c>
      <c r="L20" s="64">
        <f>SUMIFS('Nonpayroll Cost'!$E:$E,'Nonpayroll Cost'!$G:$G,'Nonpayroll Cost_Budget'!$A$20,'Nonpayroll Cost'!$A:$A,"&gt;="&amp;'Nonpayroll Cost_Budget'!L2,'Nonpayroll Cost'!$A:$A,"&lt;="&amp;'Nonpayroll Cost_Budget'!M2)</f>
        <v>0</v>
      </c>
      <c r="M20" s="65">
        <f t="shared" ref="M20" si="16">L5</f>
        <v>250</v>
      </c>
      <c r="N20" s="64">
        <f>SUMIFS('Nonpayroll Cost'!$E:$E,'Nonpayroll Cost'!$G:$G,'Nonpayroll Cost_Budget'!$A$20,'Nonpayroll Cost'!$A:$A,"&gt;="&amp;'Nonpayroll Cost_Budget'!N2,'Nonpayroll Cost'!$A:$A,"&lt;="&amp;'Nonpayroll Cost_Budget'!O2)</f>
        <v>0</v>
      </c>
      <c r="O20" s="65">
        <f t="shared" ref="O20" si="17">N5</f>
        <v>250</v>
      </c>
      <c r="P20" s="64">
        <f>SUMIFS('Nonpayroll Cost'!$E:$E,'Nonpayroll Cost'!$G:$G,'Nonpayroll Cost_Budget'!$A$20,'Nonpayroll Cost'!$A:$A,"&gt;="&amp;'Nonpayroll Cost_Budget'!P2,'Nonpayroll Cost'!$A:$A,"&lt;="&amp;'Nonpayroll Cost_Budget'!Q2)</f>
        <v>1000</v>
      </c>
      <c r="Q20" s="65">
        <f t="shared" ref="Q20" si="18">P5</f>
        <v>250</v>
      </c>
    </row>
    <row r="21" spans="1:17" hidden="1" outlineLevel="1" x14ac:dyDescent="0.25">
      <c r="A21" s="63" t="s">
        <v>36</v>
      </c>
      <c r="B21" s="64">
        <f>SUMIFS('Nonpayroll Cost'!$E:$E,'Nonpayroll Cost'!$G:$G,'Nonpayroll Cost_Budget'!$A$21,'Nonpayroll Cost'!$A:$A,"&gt;="&amp;'Nonpayroll Cost_Budget'!B2,'Nonpayroll Cost'!$A:$A,"&lt;="&amp;'Nonpayroll Cost_Budget'!C2)</f>
        <v>0</v>
      </c>
      <c r="C21" s="65">
        <f t="shared" si="13"/>
        <v>251</v>
      </c>
      <c r="D21" s="64">
        <f>SUMIFS('Nonpayroll Cost'!$E:$E,'Nonpayroll Cost'!$G:$G,'Nonpayroll Cost_Budget'!$A$21,'Nonpayroll Cost'!$A:$A,"&gt;="&amp;'Nonpayroll Cost_Budget'!D2,'Nonpayroll Cost'!$A:$A,"&lt;="&amp;'Nonpayroll Cost_Budget'!E2)</f>
        <v>0</v>
      </c>
      <c r="E21" s="65">
        <f t="shared" si="13"/>
        <v>251</v>
      </c>
      <c r="F21" s="64">
        <f>SUMIFS('Nonpayroll Cost'!$E:$E,'Nonpayroll Cost'!$G:$G,'Nonpayroll Cost_Budget'!$A$21,'Nonpayroll Cost'!$A:$A,"&gt;="&amp;'Nonpayroll Cost_Budget'!F2,'Nonpayroll Cost'!$A:$A,"&lt;="&amp;'Nonpayroll Cost_Budget'!G2)</f>
        <v>0</v>
      </c>
      <c r="G21" s="65">
        <f t="shared" ref="G21" si="19">F6</f>
        <v>251</v>
      </c>
      <c r="H21" s="64">
        <f>SUMIFS('Nonpayroll Cost'!$E:$E,'Nonpayroll Cost'!$G:$G,'Nonpayroll Cost_Budget'!$A$21,'Nonpayroll Cost'!$A:$A,"&gt;="&amp;'Nonpayroll Cost_Budget'!H2,'Nonpayroll Cost'!$A:$A,"&lt;="&amp;'Nonpayroll Cost_Budget'!I2)</f>
        <v>0</v>
      </c>
      <c r="I21" s="65">
        <f t="shared" ref="I21:K21" si="20">H6</f>
        <v>251</v>
      </c>
      <c r="J21" s="64">
        <f>SUMIFS('Nonpayroll Cost'!$E:$E,'Nonpayroll Cost'!$G:$G,'Nonpayroll Cost_Budget'!$A$21,'Nonpayroll Cost'!$A:$A,"&gt;="&amp;'Nonpayroll Cost_Budget'!J2,'Nonpayroll Cost'!$A:$A,"&lt;="&amp;'Nonpayroll Cost_Budget'!K2)</f>
        <v>0</v>
      </c>
      <c r="K21" s="65">
        <f t="shared" si="20"/>
        <v>251</v>
      </c>
      <c r="L21" s="64">
        <f>SUMIFS('Nonpayroll Cost'!$E:$E,'Nonpayroll Cost'!$G:$G,'Nonpayroll Cost_Budget'!$A$21,'Nonpayroll Cost'!$A:$A,"&gt;="&amp;'Nonpayroll Cost_Budget'!L2,'Nonpayroll Cost'!$A:$A,"&lt;="&amp;'Nonpayroll Cost_Budget'!M2)</f>
        <v>0</v>
      </c>
      <c r="M21" s="65">
        <f t="shared" ref="M21" si="21">L6</f>
        <v>251</v>
      </c>
      <c r="N21" s="64">
        <f>SUMIFS('Nonpayroll Cost'!$E:$E,'Nonpayroll Cost'!$G:$G,'Nonpayroll Cost_Budget'!$A$21,'Nonpayroll Cost'!$A:$A,"&gt;="&amp;'Nonpayroll Cost_Budget'!N2,'Nonpayroll Cost'!$A:$A,"&lt;="&amp;'Nonpayroll Cost_Budget'!O2)</f>
        <v>0</v>
      </c>
      <c r="O21" s="65">
        <f t="shared" ref="O21" si="22">N6</f>
        <v>251</v>
      </c>
      <c r="P21" s="64">
        <f>SUMIFS('Nonpayroll Cost'!$E:$E,'Nonpayroll Cost'!$G:$G,'Nonpayroll Cost_Budget'!$A$21,'Nonpayroll Cost'!$A:$A,"&gt;="&amp;'Nonpayroll Cost_Budget'!P2,'Nonpayroll Cost'!$A:$A,"&lt;="&amp;'Nonpayroll Cost_Budget'!Q2)</f>
        <v>0</v>
      </c>
      <c r="Q21" s="65">
        <f t="shared" ref="Q21" si="23">P6</f>
        <v>251</v>
      </c>
    </row>
    <row r="22" spans="1:17" hidden="1" outlineLevel="1" x14ac:dyDescent="0.25">
      <c r="A22" s="63" t="s">
        <v>37</v>
      </c>
      <c r="B22" s="64">
        <f>SUMIFS('Nonpayroll Cost'!$E:$E,'Nonpayroll Cost'!$G:$G,'Nonpayroll Cost_Budget'!$A$22,'Nonpayroll Cost'!$A:$A,"&gt;="&amp;'Nonpayroll Cost_Budget'!B2,'Nonpayroll Cost'!$A:$A,"&lt;="&amp;'Nonpayroll Cost_Budget'!C2)</f>
        <v>0</v>
      </c>
      <c r="C22" s="65">
        <f t="shared" si="13"/>
        <v>252</v>
      </c>
      <c r="D22" s="64">
        <f>SUMIFS('Nonpayroll Cost'!$E:$E,'Nonpayroll Cost'!$G:$G,'Nonpayroll Cost_Budget'!$A$22,'Nonpayroll Cost'!$A:$A,"&gt;="&amp;'Nonpayroll Cost_Budget'!D2,'Nonpayroll Cost'!$A:$A,"&lt;="&amp;'Nonpayroll Cost_Budget'!E2)</f>
        <v>0</v>
      </c>
      <c r="E22" s="65">
        <f t="shared" si="13"/>
        <v>252</v>
      </c>
      <c r="F22" s="64">
        <f>SUMIFS('Nonpayroll Cost'!$E:$E,'Nonpayroll Cost'!$G:$G,'Nonpayroll Cost_Budget'!$A$22,'Nonpayroll Cost'!$A:$A,"&gt;="&amp;'Nonpayroll Cost_Budget'!F2,'Nonpayroll Cost'!$A:$A,"&lt;="&amp;'Nonpayroll Cost_Budget'!G2)</f>
        <v>0</v>
      </c>
      <c r="G22" s="65">
        <f t="shared" ref="G22" si="24">F7</f>
        <v>252</v>
      </c>
      <c r="H22" s="64">
        <f>SUMIFS('Nonpayroll Cost'!$E:$E,'Nonpayroll Cost'!$G:$G,'Nonpayroll Cost_Budget'!$A$22,'Nonpayroll Cost'!$A:$A,"&gt;="&amp;'Nonpayroll Cost_Budget'!H2,'Nonpayroll Cost'!$A:$A,"&lt;="&amp;'Nonpayroll Cost_Budget'!I2)</f>
        <v>0</v>
      </c>
      <c r="I22" s="65">
        <f t="shared" ref="I22:K22" si="25">H7</f>
        <v>252</v>
      </c>
      <c r="J22" s="64">
        <f>SUMIFS('Nonpayroll Cost'!$E:$E,'Nonpayroll Cost'!$G:$G,'Nonpayroll Cost_Budget'!$A$22,'Nonpayroll Cost'!$A:$A,"&gt;="&amp;'Nonpayroll Cost_Budget'!J2,'Nonpayroll Cost'!$A:$A,"&lt;="&amp;'Nonpayroll Cost_Budget'!K2)</f>
        <v>0</v>
      </c>
      <c r="K22" s="65">
        <f t="shared" si="25"/>
        <v>252</v>
      </c>
      <c r="L22" s="64">
        <f>SUMIFS('Nonpayroll Cost'!$E:$E,'Nonpayroll Cost'!$G:$G,'Nonpayroll Cost_Budget'!$A$22,'Nonpayroll Cost'!$A:$A,"&gt;="&amp;'Nonpayroll Cost_Budget'!L2,'Nonpayroll Cost'!$A:$A,"&lt;="&amp;'Nonpayroll Cost_Budget'!M2)</f>
        <v>0</v>
      </c>
      <c r="M22" s="65">
        <f t="shared" ref="M22" si="26">L7</f>
        <v>252</v>
      </c>
      <c r="N22" s="64">
        <f>SUMIFS('Nonpayroll Cost'!$E:$E,'Nonpayroll Cost'!$G:$G,'Nonpayroll Cost_Budget'!$A$22,'Nonpayroll Cost'!$A:$A,"&gt;="&amp;'Nonpayroll Cost_Budget'!N2,'Nonpayroll Cost'!$A:$A,"&lt;="&amp;'Nonpayroll Cost_Budget'!O2)</f>
        <v>0</v>
      </c>
      <c r="O22" s="65">
        <f t="shared" ref="O22" si="27">N7</f>
        <v>252</v>
      </c>
      <c r="P22" s="64">
        <f>SUMIFS('Nonpayroll Cost'!$E:$E,'Nonpayroll Cost'!$G:$G,'Nonpayroll Cost_Budget'!$A$22,'Nonpayroll Cost'!$A:$A,"&gt;="&amp;'Nonpayroll Cost_Budget'!P2,'Nonpayroll Cost'!$A:$A,"&lt;="&amp;'Nonpayroll Cost_Budget'!Q2)</f>
        <v>0</v>
      </c>
      <c r="Q22" s="65">
        <f t="shared" ref="Q22" si="28">P7</f>
        <v>252</v>
      </c>
    </row>
    <row r="23" spans="1:17" hidden="1" outlineLevel="1" x14ac:dyDescent="0.25">
      <c r="A23" s="63" t="s">
        <v>35</v>
      </c>
      <c r="B23" s="64">
        <f>SUMIFS('Nonpayroll Cost'!$E:$E,'Nonpayroll Cost'!$G:$G,'Nonpayroll Cost_Budget'!$A$23,'Nonpayroll Cost'!$A:$A,"&gt;="&amp;'Nonpayroll Cost_Budget'!B2,'Nonpayroll Cost'!$A:$A,"&lt;="&amp;'Nonpayroll Cost_Budget'!C2)</f>
        <v>0</v>
      </c>
      <c r="C23" s="65">
        <f t="shared" si="13"/>
        <v>253</v>
      </c>
      <c r="D23" s="64">
        <f>SUMIFS('Nonpayroll Cost'!$E:$E,'Nonpayroll Cost'!$G:$G,'Nonpayroll Cost_Budget'!$A$23,'Nonpayroll Cost'!$A:$A,"&gt;="&amp;'Nonpayroll Cost_Budget'!D2,'Nonpayroll Cost'!$A:$A,"&lt;="&amp;'Nonpayroll Cost_Budget'!E2)</f>
        <v>0</v>
      </c>
      <c r="E23" s="65">
        <f t="shared" si="13"/>
        <v>253</v>
      </c>
      <c r="F23" s="64">
        <f>SUMIFS('Nonpayroll Cost'!$E:$E,'Nonpayroll Cost'!$G:$G,'Nonpayroll Cost_Budget'!$A$23,'Nonpayroll Cost'!$A:$A,"&gt;="&amp;'Nonpayroll Cost_Budget'!F2,'Nonpayroll Cost'!$A:$A,"&lt;="&amp;'Nonpayroll Cost_Budget'!G2)</f>
        <v>0</v>
      </c>
      <c r="G23" s="65">
        <f t="shared" ref="G23" si="29">F8</f>
        <v>253</v>
      </c>
      <c r="H23" s="64">
        <f>SUMIFS('Nonpayroll Cost'!$E:$E,'Nonpayroll Cost'!$G:$G,'Nonpayroll Cost_Budget'!$A$23,'Nonpayroll Cost'!$A:$A,"&gt;="&amp;'Nonpayroll Cost_Budget'!H2,'Nonpayroll Cost'!$A:$A,"&lt;="&amp;'Nonpayroll Cost_Budget'!I2)</f>
        <v>0</v>
      </c>
      <c r="I23" s="65">
        <f t="shared" ref="I23:K23" si="30">H8</f>
        <v>253</v>
      </c>
      <c r="J23" s="64">
        <f>SUMIFS('Nonpayroll Cost'!$E:$E,'Nonpayroll Cost'!$G:$G,'Nonpayroll Cost_Budget'!$A$23,'Nonpayroll Cost'!$A:$A,"&gt;="&amp;'Nonpayroll Cost_Budget'!J2,'Nonpayroll Cost'!$A:$A,"&lt;="&amp;'Nonpayroll Cost_Budget'!K2)</f>
        <v>0</v>
      </c>
      <c r="K23" s="65">
        <f t="shared" si="30"/>
        <v>253</v>
      </c>
      <c r="L23" s="64">
        <f>SUMIFS('Nonpayroll Cost'!$E:$E,'Nonpayroll Cost'!$G:$G,'Nonpayroll Cost_Budget'!$A$23,'Nonpayroll Cost'!$A:$A,"&gt;="&amp;'Nonpayroll Cost_Budget'!L2,'Nonpayroll Cost'!$A:$A,"&lt;="&amp;'Nonpayroll Cost_Budget'!M2)</f>
        <v>0</v>
      </c>
      <c r="M23" s="65">
        <f t="shared" ref="M23" si="31">L8</f>
        <v>253</v>
      </c>
      <c r="N23" s="64">
        <f>SUMIFS('Nonpayroll Cost'!$E:$E,'Nonpayroll Cost'!$G:$G,'Nonpayroll Cost_Budget'!$A$23,'Nonpayroll Cost'!$A:$A,"&gt;="&amp;'Nonpayroll Cost_Budget'!N2,'Nonpayroll Cost'!$A:$A,"&lt;="&amp;'Nonpayroll Cost_Budget'!O2)</f>
        <v>0</v>
      </c>
      <c r="O23" s="65">
        <f t="shared" ref="O23" si="32">N8</f>
        <v>253</v>
      </c>
      <c r="P23" s="64">
        <f>SUMIFS('Nonpayroll Cost'!$E:$E,'Nonpayroll Cost'!$G:$G,'Nonpayroll Cost_Budget'!$A$23,'Nonpayroll Cost'!$A:$A,"&gt;="&amp;'Nonpayroll Cost_Budget'!P2,'Nonpayroll Cost'!$A:$A,"&lt;="&amp;'Nonpayroll Cost_Budget'!Q2)</f>
        <v>1000</v>
      </c>
      <c r="Q23" s="65">
        <f t="shared" ref="Q23" si="33">P8</f>
        <v>253</v>
      </c>
    </row>
    <row r="24" spans="1:17" hidden="1" outlineLevel="1" x14ac:dyDescent="0.25">
      <c r="A24" s="63" t="s">
        <v>41</v>
      </c>
      <c r="B24" s="64">
        <f>SUMIFS('Nonpayroll Cost'!$E:$E,'Nonpayroll Cost'!$G:$G,'Nonpayroll Cost_Budget'!$A$24,'Nonpayroll Cost'!$A:$A,"&gt;="&amp;'Nonpayroll Cost_Budget'!B2,'Nonpayroll Cost'!$A:$A,"&lt;="&amp;'Nonpayroll Cost_Budget'!C2)</f>
        <v>0</v>
      </c>
      <c r="C24" s="65">
        <f t="shared" si="13"/>
        <v>254</v>
      </c>
      <c r="D24" s="64">
        <f>SUMIFS('Nonpayroll Cost'!$E:$E,'Nonpayroll Cost'!$G:$G,'Nonpayroll Cost_Budget'!$A$24,'Nonpayroll Cost'!$A:$A,"&gt;="&amp;'Nonpayroll Cost_Budget'!D2,'Nonpayroll Cost'!$A:$A,"&lt;="&amp;'Nonpayroll Cost_Budget'!E2)</f>
        <v>0</v>
      </c>
      <c r="E24" s="65">
        <f t="shared" si="13"/>
        <v>254</v>
      </c>
      <c r="F24" s="64">
        <f>SUMIFS('Nonpayroll Cost'!$E:$E,'Nonpayroll Cost'!$G:$G,'Nonpayroll Cost_Budget'!$A$24,'Nonpayroll Cost'!$A:$A,"&gt;="&amp;'Nonpayroll Cost_Budget'!F2,'Nonpayroll Cost'!$A:$A,"&lt;="&amp;'Nonpayroll Cost_Budget'!G2)</f>
        <v>0</v>
      </c>
      <c r="G24" s="65">
        <f t="shared" ref="G24" si="34">F9</f>
        <v>254</v>
      </c>
      <c r="H24" s="64">
        <f>SUMIFS('Nonpayroll Cost'!$E:$E,'Nonpayroll Cost'!$G:$G,'Nonpayroll Cost_Budget'!$A$24,'Nonpayroll Cost'!$A:$A,"&gt;="&amp;'Nonpayroll Cost_Budget'!H2,'Nonpayroll Cost'!$A:$A,"&lt;="&amp;'Nonpayroll Cost_Budget'!I2)</f>
        <v>0</v>
      </c>
      <c r="I24" s="65">
        <f t="shared" ref="I24:K24" si="35">H9</f>
        <v>254</v>
      </c>
      <c r="J24" s="64">
        <f>SUMIFS('Nonpayroll Cost'!$E:$E,'Nonpayroll Cost'!$G:$G,'Nonpayroll Cost_Budget'!$A$24,'Nonpayroll Cost'!$A:$A,"&gt;="&amp;'Nonpayroll Cost_Budget'!J2,'Nonpayroll Cost'!$A:$A,"&lt;="&amp;'Nonpayroll Cost_Budget'!K2)</f>
        <v>0</v>
      </c>
      <c r="K24" s="65">
        <f t="shared" si="35"/>
        <v>254</v>
      </c>
      <c r="L24" s="64">
        <f>SUMIFS('Nonpayroll Cost'!$E:$E,'Nonpayroll Cost'!$G:$G,'Nonpayroll Cost_Budget'!$A$24,'Nonpayroll Cost'!$A:$A,"&gt;="&amp;'Nonpayroll Cost_Budget'!L2,'Nonpayroll Cost'!$A:$A,"&lt;="&amp;'Nonpayroll Cost_Budget'!M2)</f>
        <v>1000</v>
      </c>
      <c r="M24" s="65">
        <f t="shared" ref="M24" si="36">L9</f>
        <v>254</v>
      </c>
      <c r="N24" s="64">
        <f>SUMIFS('Nonpayroll Cost'!$E:$E,'Nonpayroll Cost'!$G:$G,'Nonpayroll Cost_Budget'!$A$24,'Nonpayroll Cost'!$A:$A,"&gt;="&amp;'Nonpayroll Cost_Budget'!N2,'Nonpayroll Cost'!$A:$A,"&lt;="&amp;'Nonpayroll Cost_Budget'!O2)</f>
        <v>0</v>
      </c>
      <c r="O24" s="65">
        <f t="shared" ref="O24" si="37">N9</f>
        <v>254</v>
      </c>
      <c r="P24" s="64">
        <f>SUMIFS('Nonpayroll Cost'!$E:$E,'Nonpayroll Cost'!$G:$G,'Nonpayroll Cost_Budget'!$A$24,'Nonpayroll Cost'!$A:$A,"&gt;="&amp;'Nonpayroll Cost_Budget'!P2,'Nonpayroll Cost'!$A:$A,"&lt;="&amp;'Nonpayroll Cost_Budget'!Q2)</f>
        <v>0</v>
      </c>
      <c r="Q24" s="65">
        <f t="shared" ref="Q24" si="38">P9</f>
        <v>254</v>
      </c>
    </row>
    <row r="25" spans="1:17" hidden="1" outlineLevel="1" x14ac:dyDescent="0.25">
      <c r="A25" s="63" t="s">
        <v>38</v>
      </c>
      <c r="B25" s="64">
        <f>SUMIFS('Nonpayroll Cost'!$E:$E,'Nonpayroll Cost'!$G:$G,'Nonpayroll Cost_Budget'!$A$25,'Nonpayroll Cost'!$A:$A,"&gt;="&amp;'Nonpayroll Cost_Budget'!B2,'Nonpayroll Cost'!$A:$A,"&lt;="&amp;'Nonpayroll Cost_Budget'!C2)</f>
        <v>0</v>
      </c>
      <c r="C25" s="65">
        <f t="shared" si="13"/>
        <v>255</v>
      </c>
      <c r="D25" s="64">
        <f>SUMIFS('Nonpayroll Cost'!$E:$E,'Nonpayroll Cost'!$G:$G,'Nonpayroll Cost_Budget'!$A$25,'Nonpayroll Cost'!$A:$A,"&gt;="&amp;'Nonpayroll Cost_Budget'!D2,'Nonpayroll Cost'!$A:$A,"&lt;="&amp;'Nonpayroll Cost_Budget'!E2)</f>
        <v>0</v>
      </c>
      <c r="E25" s="65">
        <f t="shared" si="13"/>
        <v>255</v>
      </c>
      <c r="F25" s="64">
        <f>SUMIFS('Nonpayroll Cost'!$E:$E,'Nonpayroll Cost'!$G:$G,'Nonpayroll Cost_Budget'!$A$25,'Nonpayroll Cost'!$A:$A,"&gt;="&amp;'Nonpayroll Cost_Budget'!F2,'Nonpayroll Cost'!$A:$A,"&lt;="&amp;'Nonpayroll Cost_Budget'!G2)</f>
        <v>0</v>
      </c>
      <c r="G25" s="65">
        <f t="shared" ref="G25" si="39">F10</f>
        <v>255</v>
      </c>
      <c r="H25" s="64">
        <f>SUMIFS('Nonpayroll Cost'!$E:$E,'Nonpayroll Cost'!$G:$G,'Nonpayroll Cost_Budget'!$A$25,'Nonpayroll Cost'!$A:$A,"&gt;="&amp;'Nonpayroll Cost_Budget'!H2,'Nonpayroll Cost'!$A:$A,"&lt;="&amp;'Nonpayroll Cost_Budget'!I2)</f>
        <v>0</v>
      </c>
      <c r="I25" s="65">
        <f t="shared" ref="I25:K25" si="40">H10</f>
        <v>255</v>
      </c>
      <c r="J25" s="64">
        <f>SUMIFS('Nonpayroll Cost'!$E:$E,'Nonpayroll Cost'!$G:$G,'Nonpayroll Cost_Budget'!$A$25,'Nonpayroll Cost'!$A:$A,"&gt;="&amp;'Nonpayroll Cost_Budget'!J2,'Nonpayroll Cost'!$A:$A,"&lt;="&amp;'Nonpayroll Cost_Budget'!K2)</f>
        <v>0</v>
      </c>
      <c r="K25" s="65">
        <f t="shared" si="40"/>
        <v>255</v>
      </c>
      <c r="L25" s="64">
        <f>SUMIFS('Nonpayroll Cost'!$E:$E,'Nonpayroll Cost'!$G:$G,'Nonpayroll Cost_Budget'!$A$25,'Nonpayroll Cost'!$A:$A,"&gt;="&amp;'Nonpayroll Cost_Budget'!L2,'Nonpayroll Cost'!$A:$A,"&lt;="&amp;'Nonpayroll Cost_Budget'!M2)</f>
        <v>0</v>
      </c>
      <c r="M25" s="65">
        <f t="shared" ref="M25" si="41">L10</f>
        <v>255</v>
      </c>
      <c r="N25" s="64">
        <f>SUMIFS('Nonpayroll Cost'!$E:$E,'Nonpayroll Cost'!$G:$G,'Nonpayroll Cost_Budget'!$A$25,'Nonpayroll Cost'!$A:$A,"&gt;="&amp;'Nonpayroll Cost_Budget'!N2,'Nonpayroll Cost'!$A:$A,"&lt;="&amp;'Nonpayroll Cost_Budget'!O2)</f>
        <v>0</v>
      </c>
      <c r="O25" s="65">
        <f t="shared" ref="O25" si="42">N10</f>
        <v>255</v>
      </c>
      <c r="P25" s="64">
        <f>SUMIFS('Nonpayroll Cost'!$E:$E,'Nonpayroll Cost'!$G:$G,'Nonpayroll Cost_Budget'!$A$25,'Nonpayroll Cost'!$A:$A,"&gt;="&amp;'Nonpayroll Cost_Budget'!P2,'Nonpayroll Cost'!$A:$A,"&lt;="&amp;'Nonpayroll Cost_Budget'!Q2)</f>
        <v>2000</v>
      </c>
      <c r="Q25" s="65">
        <f t="shared" ref="Q25" si="43">P10</f>
        <v>255</v>
      </c>
    </row>
    <row r="26" spans="1:17" hidden="1" outlineLevel="1" x14ac:dyDescent="0.25">
      <c r="A26" s="63" t="s">
        <v>39</v>
      </c>
      <c r="B26" s="64">
        <f>SUMIFS('Nonpayroll Cost'!$E:$E,'Nonpayroll Cost'!$G:$G,'Nonpayroll Cost_Budget'!$A$26,'Nonpayroll Cost'!$A:$A,"&gt;="&amp;'Nonpayroll Cost_Budget'!B2,'Nonpayroll Cost'!$A:$A,"&lt;="&amp;'Nonpayroll Cost_Budget'!C2)</f>
        <v>0</v>
      </c>
      <c r="C26" s="65">
        <f t="shared" si="13"/>
        <v>256</v>
      </c>
      <c r="D26" s="64">
        <f>SUMIFS('Nonpayroll Cost'!$E:$E,'Nonpayroll Cost'!$G:$G,'Nonpayroll Cost_Budget'!$A$26,'Nonpayroll Cost'!$A:$A,"&gt;="&amp;'Nonpayroll Cost_Budget'!D2,'Nonpayroll Cost'!$A:$A,"&lt;="&amp;'Nonpayroll Cost_Budget'!E2)</f>
        <v>0</v>
      </c>
      <c r="E26" s="65">
        <f t="shared" si="13"/>
        <v>256</v>
      </c>
      <c r="F26" s="64">
        <f>SUMIFS('Nonpayroll Cost'!$E:$E,'Nonpayroll Cost'!$G:$G,'Nonpayroll Cost_Budget'!$A$26,'Nonpayroll Cost'!$A:$A,"&gt;="&amp;'Nonpayroll Cost_Budget'!F2,'Nonpayroll Cost'!$A:$A,"&lt;="&amp;'Nonpayroll Cost_Budget'!G2)</f>
        <v>0</v>
      </c>
      <c r="G26" s="65">
        <f t="shared" ref="G26" si="44">F11</f>
        <v>256</v>
      </c>
      <c r="H26" s="64">
        <f>SUMIFS('Nonpayroll Cost'!$E:$E,'Nonpayroll Cost'!$G:$G,'Nonpayroll Cost_Budget'!$A$26,'Nonpayroll Cost'!$A:$A,"&gt;="&amp;'Nonpayroll Cost_Budget'!H2,'Nonpayroll Cost'!$A:$A,"&lt;="&amp;'Nonpayroll Cost_Budget'!I2)</f>
        <v>0</v>
      </c>
      <c r="I26" s="65">
        <f t="shared" ref="I26:K26" si="45">H11</f>
        <v>256</v>
      </c>
      <c r="J26" s="64">
        <f>SUMIFS('Nonpayroll Cost'!$E:$E,'Nonpayroll Cost'!$G:$G,'Nonpayroll Cost_Budget'!$A$26,'Nonpayroll Cost'!$A:$A,"&gt;="&amp;'Nonpayroll Cost_Budget'!J2,'Nonpayroll Cost'!$A:$A,"&lt;="&amp;'Nonpayroll Cost_Budget'!K2)</f>
        <v>0</v>
      </c>
      <c r="K26" s="65">
        <f t="shared" si="45"/>
        <v>256</v>
      </c>
      <c r="L26" s="64">
        <f>SUMIFS('Nonpayroll Cost'!$E:$E,'Nonpayroll Cost'!$G:$G,'Nonpayroll Cost_Budget'!$A$26,'Nonpayroll Cost'!$A:$A,"&gt;="&amp;'Nonpayroll Cost_Budget'!L2,'Nonpayroll Cost'!$A:$A,"&lt;="&amp;'Nonpayroll Cost_Budget'!M2)</f>
        <v>1000</v>
      </c>
      <c r="M26" s="65">
        <f t="shared" ref="M26" si="46">L11</f>
        <v>256</v>
      </c>
      <c r="N26" s="64">
        <f>SUMIFS('Nonpayroll Cost'!$E:$E,'Nonpayroll Cost'!$G:$G,'Nonpayroll Cost_Budget'!$A$26,'Nonpayroll Cost'!$A:$A,"&gt;="&amp;'Nonpayroll Cost_Budget'!N2,'Nonpayroll Cost'!$A:$A,"&lt;="&amp;'Nonpayroll Cost_Budget'!O2)</f>
        <v>0</v>
      </c>
      <c r="O26" s="65">
        <f t="shared" ref="O26" si="47">N11</f>
        <v>256</v>
      </c>
      <c r="P26" s="64">
        <f>SUMIFS('Nonpayroll Cost'!$E:$E,'Nonpayroll Cost'!$G:$G,'Nonpayroll Cost_Budget'!$A$26,'Nonpayroll Cost'!$A:$A,"&gt;="&amp;'Nonpayroll Cost_Budget'!P2,'Nonpayroll Cost'!$A:$A,"&lt;="&amp;'Nonpayroll Cost_Budget'!Q2)</f>
        <v>0</v>
      </c>
      <c r="Q26" s="65">
        <f t="shared" ref="Q26" si="48">P11</f>
        <v>256</v>
      </c>
    </row>
    <row r="27" spans="1:17" hidden="1" outlineLevel="1" x14ac:dyDescent="0.25">
      <c r="A27" s="63" t="s">
        <v>40</v>
      </c>
      <c r="B27" s="64">
        <f>SUMIFS('Nonpayroll Cost'!$E:$E,'Nonpayroll Cost'!$G:$G,'Nonpayroll Cost_Budget'!$A$27,'Nonpayroll Cost'!$A:$A,"&gt;="&amp;'Nonpayroll Cost_Budget'!B2,'Nonpayroll Cost'!$A:$A,"&lt;="&amp;'Nonpayroll Cost_Budget'!C2)</f>
        <v>0</v>
      </c>
      <c r="C27" s="65">
        <f t="shared" si="13"/>
        <v>625</v>
      </c>
      <c r="D27" s="64">
        <f>SUMIFS('Nonpayroll Cost'!$E:$E,'Nonpayroll Cost'!$G:$G,'Nonpayroll Cost_Budget'!$A$27,'Nonpayroll Cost'!$A:$A,"&gt;="&amp;'Nonpayroll Cost_Budget'!D2,'Nonpayroll Cost'!$A:$A,"&lt;="&amp;'Nonpayroll Cost_Budget'!E2)</f>
        <v>0</v>
      </c>
      <c r="E27" s="65">
        <f>D12</f>
        <v>625</v>
      </c>
      <c r="F27" s="64">
        <f>SUMIFS('Nonpayroll Cost'!$E:$E,'Nonpayroll Cost'!$G:$G,'Nonpayroll Cost_Budget'!$A$27,'Nonpayroll Cost'!$A:$A,"&gt;="&amp;'Nonpayroll Cost_Budget'!F2,'Nonpayroll Cost'!$A:$A,"&lt;="&amp;'Nonpayroll Cost_Budget'!G2)</f>
        <v>0</v>
      </c>
      <c r="G27" s="65">
        <f t="shared" ref="G27" si="49">F12</f>
        <v>625</v>
      </c>
      <c r="H27" s="64">
        <f>SUMIFS('Nonpayroll Cost'!$E:$E,'Nonpayroll Cost'!$G:$G,'Nonpayroll Cost_Budget'!$A$27,'Nonpayroll Cost'!$A:$A,"&gt;="&amp;'Nonpayroll Cost_Budget'!H2,'Nonpayroll Cost'!$A:$A,"&lt;="&amp;'Nonpayroll Cost_Budget'!I2)</f>
        <v>0</v>
      </c>
      <c r="I27" s="65">
        <f t="shared" ref="I27:K27" si="50">H12</f>
        <v>625</v>
      </c>
      <c r="J27" s="64">
        <f>SUMIFS('Nonpayroll Cost'!$E:$E,'Nonpayroll Cost'!$G:$G,'Nonpayroll Cost_Budget'!$A$27,'Nonpayroll Cost'!$A:$A,"&gt;="&amp;'Nonpayroll Cost_Budget'!J2,'Nonpayroll Cost'!$A:$A,"&lt;="&amp;'Nonpayroll Cost_Budget'!K2)</f>
        <v>0</v>
      </c>
      <c r="K27" s="65">
        <f t="shared" si="50"/>
        <v>625</v>
      </c>
      <c r="L27" s="64">
        <f>SUMIFS('Nonpayroll Cost'!$E:$E,'Nonpayroll Cost'!$G:$G,'Nonpayroll Cost_Budget'!$A$27,'Nonpayroll Cost'!$A:$A,"&gt;="&amp;'Nonpayroll Cost_Budget'!L2,'Nonpayroll Cost'!$A:$A,"&lt;="&amp;'Nonpayroll Cost_Budget'!M2)</f>
        <v>0</v>
      </c>
      <c r="M27" s="65">
        <f t="shared" ref="M27" si="51">L12</f>
        <v>625</v>
      </c>
      <c r="N27" s="64">
        <f>SUMIFS('Nonpayroll Cost'!$E:$E,'Nonpayroll Cost'!$G:$G,'Nonpayroll Cost_Budget'!$A$27,'Nonpayroll Cost'!$A:$A,"&gt;="&amp;'Nonpayroll Cost_Budget'!N2,'Nonpayroll Cost'!$A:$A,"&lt;="&amp;'Nonpayroll Cost_Budget'!O2)</f>
        <v>0</v>
      </c>
      <c r="O27" s="65">
        <f t="shared" ref="O27" si="52">N12</f>
        <v>625</v>
      </c>
      <c r="P27" s="64">
        <f>SUMIFS('Nonpayroll Cost'!$E:$E,'Nonpayroll Cost'!$G:$G,'Nonpayroll Cost_Budget'!$A$27,'Nonpayroll Cost'!$A:$A,"&gt;="&amp;'Nonpayroll Cost_Budget'!P2,'Nonpayroll Cost'!$A:$A,"&lt;="&amp;'Nonpayroll Cost_Budget'!Q2)</f>
        <v>0</v>
      </c>
      <c r="Q27" s="65">
        <f t="shared" ref="Q27" si="53">P12</f>
        <v>625</v>
      </c>
    </row>
    <row r="28" spans="1:17" collapsed="1" x14ac:dyDescent="0.25">
      <c r="A28" s="47" t="s">
        <v>49</v>
      </c>
      <c r="B28" s="58">
        <f>SUBTOTAL(9,B20:B27)</f>
        <v>0</v>
      </c>
      <c r="C28" s="59">
        <f>SUBTOTAL(9,C20:C27)</f>
        <v>2396</v>
      </c>
      <c r="D28" s="58">
        <f t="shared" ref="D28:Q28" si="54">SUBTOTAL(9,D20:D27)</f>
        <v>0</v>
      </c>
      <c r="E28" s="59">
        <f>SUBTOTAL(9,E20:E27)</f>
        <v>2396</v>
      </c>
      <c r="F28" s="58">
        <f t="shared" si="54"/>
        <v>0</v>
      </c>
      <c r="G28" s="59">
        <f t="shared" si="54"/>
        <v>2396</v>
      </c>
      <c r="H28" s="58">
        <f t="shared" si="54"/>
        <v>0</v>
      </c>
      <c r="I28" s="59">
        <f t="shared" si="54"/>
        <v>2396</v>
      </c>
      <c r="J28" s="58">
        <f t="shared" si="54"/>
        <v>0</v>
      </c>
      <c r="K28" s="59">
        <f t="shared" si="54"/>
        <v>2396</v>
      </c>
      <c r="L28" s="58">
        <f t="shared" si="54"/>
        <v>2000</v>
      </c>
      <c r="M28" s="59">
        <f t="shared" si="54"/>
        <v>2396</v>
      </c>
      <c r="N28" s="58">
        <f t="shared" si="54"/>
        <v>0</v>
      </c>
      <c r="O28" s="59">
        <f t="shared" si="54"/>
        <v>2396</v>
      </c>
      <c r="P28" s="58">
        <f t="shared" si="54"/>
        <v>4000</v>
      </c>
      <c r="Q28" s="59">
        <f t="shared" si="54"/>
        <v>2396</v>
      </c>
    </row>
    <row r="29" spans="1:17" x14ac:dyDescent="0.25">
      <c r="A29" s="49" t="s">
        <v>50</v>
      </c>
      <c r="B29" s="60">
        <f>SUMIFS('Nonpayroll Cost'!$E:$E,'Nonpayroll Cost'!$F:$F,'Nonpayroll Cost_Budget'!$A$29,'Nonpayroll Cost'!$A:$A,"&gt;="&amp;'Nonpayroll Cost_Budget'!B2,'Nonpayroll Cost'!$A:$A,"&lt;="&amp;'Nonpayroll Cost_Budget'!C2)</f>
        <v>0</v>
      </c>
      <c r="C29" s="61">
        <v>0</v>
      </c>
      <c r="D29" s="60">
        <f>SUMIFS('Nonpayroll Cost'!$E:$E,'Nonpayroll Cost'!$F:$F,'Nonpayroll Cost_Budget'!$A$29,'Nonpayroll Cost'!$A:$A,"&gt;="&amp;'Nonpayroll Cost_Budget'!D2,'Nonpayroll Cost'!$A:$A,"&lt;="&amp;'Nonpayroll Cost_Budget'!E2)</f>
        <v>0</v>
      </c>
      <c r="E29" s="59">
        <f>D14</f>
        <v>100</v>
      </c>
      <c r="F29" s="60">
        <f>SUMIFS('Nonpayroll Cost'!$E:$E,'Nonpayroll Cost'!$F:$F,'Nonpayroll Cost_Budget'!$A$29,'Nonpayroll Cost'!$A:$A,"&gt;="&amp;'Nonpayroll Cost_Budget'!F2,'Nonpayroll Cost'!$A:$A,"&lt;="&amp;'Nonpayroll Cost_Budget'!G2)</f>
        <v>0</v>
      </c>
      <c r="G29" s="59">
        <f>F14</f>
        <v>101</v>
      </c>
      <c r="H29" s="60">
        <f>SUMIFS('Nonpayroll Cost'!$E:$E,'Nonpayroll Cost'!$F:$F,'Nonpayroll Cost_Budget'!$A$29,'Nonpayroll Cost'!$A:$A,"&gt;="&amp;'Nonpayroll Cost_Budget'!H2,'Nonpayroll Cost'!$A:$A,"&lt;="&amp;'Nonpayroll Cost_Budget'!I2)</f>
        <v>0</v>
      </c>
      <c r="I29" s="59">
        <f>H14</f>
        <v>102</v>
      </c>
      <c r="J29" s="60">
        <f>SUMIFS('Nonpayroll Cost'!$E:$E,'Nonpayroll Cost'!$F:$F,'Nonpayroll Cost_Budget'!$A$29,'Nonpayroll Cost'!$A:$A,"&gt;="&amp;'Nonpayroll Cost_Budget'!J2,'Nonpayroll Cost'!$A:$A,"&lt;="&amp;'Nonpayroll Cost_Budget'!K2)</f>
        <v>0</v>
      </c>
      <c r="K29" s="59">
        <f>J14</f>
        <v>103</v>
      </c>
      <c r="L29" s="60">
        <f>SUMIFS('Nonpayroll Cost'!$E:$E,'Nonpayroll Cost'!$F:$F,'Nonpayroll Cost_Budget'!$A$29,'Nonpayroll Cost'!$A:$A,"&gt;="&amp;'Nonpayroll Cost_Budget'!L2,'Nonpayroll Cost'!$A:$A,"&lt;="&amp;'Nonpayroll Cost_Budget'!M2)</f>
        <v>2000</v>
      </c>
      <c r="M29" s="59">
        <f>L14</f>
        <v>104</v>
      </c>
      <c r="N29" s="60">
        <f>SUMIFS('Nonpayroll Cost'!$E:$E,'Nonpayroll Cost'!$F:$F,'Nonpayroll Cost_Budget'!$A$29,'Nonpayroll Cost'!$A:$A,"&gt;="&amp;'Nonpayroll Cost_Budget'!N2,'Nonpayroll Cost'!$A:$A,"&lt;="&amp;'Nonpayroll Cost_Budget'!O2)</f>
        <v>0</v>
      </c>
      <c r="O29" s="59">
        <f>N14</f>
        <v>105</v>
      </c>
      <c r="P29" s="60">
        <f>SUMIFS('Nonpayroll Cost'!$E:$E,'Nonpayroll Cost'!$F:$F,'Nonpayroll Cost_Budget'!$A$29,'Nonpayroll Cost'!$A:$A,"&gt;="&amp;'Nonpayroll Cost_Budget'!P2,'Nonpayroll Cost'!$A:$A,"&lt;="&amp;'Nonpayroll Cost_Budget'!Q2)</f>
        <v>0</v>
      </c>
      <c r="Q29" s="59">
        <f>P14</f>
        <v>106</v>
      </c>
    </row>
    <row r="30" spans="1:17" ht="15.75" thickBot="1" x14ac:dyDescent="0.3">
      <c r="A30" s="12" t="s">
        <v>23</v>
      </c>
      <c r="B30" s="48">
        <f>SUBTOTAL(9,B18:B29)</f>
        <v>0</v>
      </c>
      <c r="C30" s="48">
        <f>SUBTOTAL(9,C18:C29)</f>
        <v>9896</v>
      </c>
      <c r="D30" s="48">
        <f>SUBTOTAL(9,D18:D29)</f>
        <v>0</v>
      </c>
      <c r="E30" s="48">
        <f>SUBTOTAL(9,E18:E29)</f>
        <v>9996</v>
      </c>
      <c r="F30" s="48">
        <f t="shared" ref="F30:N30" si="55">SUBTOTAL(9,F18:F29)</f>
        <v>0</v>
      </c>
      <c r="G30" s="48">
        <f t="shared" si="55"/>
        <v>9999</v>
      </c>
      <c r="H30" s="48">
        <f t="shared" si="55"/>
        <v>0</v>
      </c>
      <c r="I30" s="48">
        <f t="shared" si="55"/>
        <v>10000</v>
      </c>
      <c r="J30" s="48">
        <f t="shared" si="55"/>
        <v>0</v>
      </c>
      <c r="K30" s="48">
        <f t="shared" si="55"/>
        <v>10002</v>
      </c>
      <c r="L30" s="48">
        <f>SUBTOTAL(9,L18:L29)</f>
        <v>5100</v>
      </c>
      <c r="M30" s="48">
        <f t="shared" si="55"/>
        <v>10004</v>
      </c>
      <c r="N30" s="48">
        <f t="shared" si="55"/>
        <v>0</v>
      </c>
      <c r="O30" s="48">
        <f>SUBTOTAL(9,O18:O29)</f>
        <v>10006</v>
      </c>
      <c r="P30" s="48">
        <f>SUBTOTAL(9,P18:P29)</f>
        <v>4000</v>
      </c>
      <c r="Q30" s="48">
        <f>SUBTOTAL(9,Q18:Q29)</f>
        <v>10008</v>
      </c>
    </row>
    <row r="31" spans="1:17" s="55" customFormat="1" ht="15.75" thickTop="1" x14ac:dyDescent="0.25">
      <c r="A31" s="50" t="s">
        <v>101</v>
      </c>
      <c r="B31" s="51"/>
      <c r="C31" s="51"/>
      <c r="D31" s="52"/>
      <c r="E31" s="53"/>
      <c r="F31" s="53"/>
      <c r="G31" s="54"/>
      <c r="H31" s="51"/>
      <c r="I31" s="51"/>
    </row>
    <row r="32" spans="1:17" x14ac:dyDescent="0.25">
      <c r="A32" s="62">
        <f>SUM(B30:Q30)-SUM(B15:Q15)-SUMIF('Nonpayroll Cost'!$F:$F,"&lt;&gt;",'Nonpayroll Cost'!$E:$E)</f>
        <v>0</v>
      </c>
    </row>
  </sheetData>
  <customSheetViews>
    <customSheetView guid="{DACD6839-11B2-4306-A105-E4EA0BCEA251}" scale="85" fitToPage="1" hiddenRows="1">
      <pane xSplit="1" ySplit="2" topLeftCell="B3" activePane="bottomRight" state="frozen"/>
      <selection pane="bottomRight" activeCell="D35" sqref="D35"/>
      <pageMargins left="0.7" right="0.7" top="0.75" bottom="0.75" header="0.3" footer="0.3"/>
      <pageSetup scale="43" fitToHeight="0" orientation="landscape" r:id="rId1"/>
    </customSheetView>
  </customSheetViews>
  <mergeCells count="112">
    <mergeCell ref="N4:O4"/>
    <mergeCell ref="P4:Q4"/>
    <mergeCell ref="B4:C4"/>
    <mergeCell ref="D4:E4"/>
    <mergeCell ref="F4:G4"/>
    <mergeCell ref="H4:I4"/>
    <mergeCell ref="J4:K4"/>
    <mergeCell ref="L4:M4"/>
    <mergeCell ref="N1:O1"/>
    <mergeCell ref="P1:Q1"/>
    <mergeCell ref="B3:C3"/>
    <mergeCell ref="D3:E3"/>
    <mergeCell ref="F3:G3"/>
    <mergeCell ref="H3:I3"/>
    <mergeCell ref="J3:K3"/>
    <mergeCell ref="L3:M3"/>
    <mergeCell ref="N3:O3"/>
    <mergeCell ref="P3:Q3"/>
    <mergeCell ref="B1:C1"/>
    <mergeCell ref="D1:E1"/>
    <mergeCell ref="F1:G1"/>
    <mergeCell ref="H1:I1"/>
    <mergeCell ref="J1:K1"/>
    <mergeCell ref="L1:M1"/>
    <mergeCell ref="B5:C5"/>
    <mergeCell ref="B6:C6"/>
    <mergeCell ref="B7:C7"/>
    <mergeCell ref="B8:C8"/>
    <mergeCell ref="B9:C9"/>
    <mergeCell ref="B10:C10"/>
    <mergeCell ref="N14:O14"/>
    <mergeCell ref="P14:Q14"/>
    <mergeCell ref="B15:C15"/>
    <mergeCell ref="D15:E15"/>
    <mergeCell ref="F15:G15"/>
    <mergeCell ref="H15:I15"/>
    <mergeCell ref="J15:K15"/>
    <mergeCell ref="L15:M15"/>
    <mergeCell ref="N15:O15"/>
    <mergeCell ref="P15:Q15"/>
    <mergeCell ref="B14:C14"/>
    <mergeCell ref="D14:E14"/>
    <mergeCell ref="F14:G14"/>
    <mergeCell ref="H14:I14"/>
    <mergeCell ref="J14:K14"/>
    <mergeCell ref="L14:M14"/>
    <mergeCell ref="L5:M5"/>
    <mergeCell ref="N5:O5"/>
    <mergeCell ref="P5:Q5"/>
    <mergeCell ref="D6:E6"/>
    <mergeCell ref="F6:G6"/>
    <mergeCell ref="H6:I6"/>
    <mergeCell ref="J6:K6"/>
    <mergeCell ref="L6:M6"/>
    <mergeCell ref="N6:O6"/>
    <mergeCell ref="P6:Q6"/>
    <mergeCell ref="D5:E5"/>
    <mergeCell ref="F5:G5"/>
    <mergeCell ref="H5:I5"/>
    <mergeCell ref="J5:K5"/>
    <mergeCell ref="L7:M7"/>
    <mergeCell ref="N7:O7"/>
    <mergeCell ref="P7:Q7"/>
    <mergeCell ref="D8:E8"/>
    <mergeCell ref="F8:G8"/>
    <mergeCell ref="H8:I8"/>
    <mergeCell ref="J8:K8"/>
    <mergeCell ref="L8:M8"/>
    <mergeCell ref="N8:O8"/>
    <mergeCell ref="P8:Q8"/>
    <mergeCell ref="D7:E7"/>
    <mergeCell ref="F7:G7"/>
    <mergeCell ref="H7:I7"/>
    <mergeCell ref="J7:K7"/>
    <mergeCell ref="P9:Q9"/>
    <mergeCell ref="D10:E10"/>
    <mergeCell ref="F10:G10"/>
    <mergeCell ref="H10:I10"/>
    <mergeCell ref="J10:K10"/>
    <mergeCell ref="L10:M10"/>
    <mergeCell ref="N10:O10"/>
    <mergeCell ref="P10:Q10"/>
    <mergeCell ref="D9:E9"/>
    <mergeCell ref="F9:G9"/>
    <mergeCell ref="H9:I9"/>
    <mergeCell ref="J9:K9"/>
    <mergeCell ref="L9:M9"/>
    <mergeCell ref="N9:O9"/>
    <mergeCell ref="N13:O13"/>
    <mergeCell ref="P13:Q13"/>
    <mergeCell ref="B13:C13"/>
    <mergeCell ref="D13:E13"/>
    <mergeCell ref="F13:G13"/>
    <mergeCell ref="H13:I13"/>
    <mergeCell ref="J13:K13"/>
    <mergeCell ref="L13:M13"/>
    <mergeCell ref="P11:Q11"/>
    <mergeCell ref="D12:E12"/>
    <mergeCell ref="F12:G12"/>
    <mergeCell ref="H12:I12"/>
    <mergeCell ref="J12:K12"/>
    <mergeCell ref="L12:M12"/>
    <mergeCell ref="N12:O12"/>
    <mergeCell ref="P12:Q12"/>
    <mergeCell ref="D11:E11"/>
    <mergeCell ref="F11:G11"/>
    <mergeCell ref="H11:I11"/>
    <mergeCell ref="J11:K11"/>
    <mergeCell ref="L11:M11"/>
    <mergeCell ref="N11:O11"/>
    <mergeCell ref="B11:C11"/>
    <mergeCell ref="B12:C12"/>
  </mergeCells>
  <pageMargins left="0.7" right="0.7" top="0.75" bottom="0.75" header="0.3" footer="0.3"/>
  <pageSetup scale="43" fitToHeight="0"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xr:uid="{CF157364-233E-4E29-90DE-0B49F69E5E10}">
          <x14:formula1>
            <xm:f>Source!$F$1:$F$30</xm:f>
          </x14:formula1>
          <xm:sqref>G2</xm:sqref>
        </x14:dataValidation>
        <x14:dataValidation type="list" allowBlank="1" showErrorMessage="1" error="Please select one of the four allowable expense accounts" xr:uid="{3B728B55-16C4-4C50-A0A1-9A85C38CEA61}">
          <x14:formula1>
            <xm:f>Source!$D$1:$D$4</xm:f>
          </x14:formula1>
          <xm:sqref>F2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3DD0A-816F-4B38-9895-7A550A22D01C}">
  <sheetPr>
    <tabColor rgb="FF00B0F0"/>
  </sheetPr>
  <dimension ref="A1:K18"/>
  <sheetViews>
    <sheetView zoomScale="85" zoomScaleNormal="85" workbookViewId="0">
      <pane ySplit="2" topLeftCell="A3" activePane="bottomLeft" state="frozen"/>
      <selection activeCell="C32" sqref="C32"/>
      <selection pane="bottomLeft" activeCell="D28" sqref="D28"/>
    </sheetView>
  </sheetViews>
  <sheetFormatPr defaultRowHeight="15" x14ac:dyDescent="0.25"/>
  <cols>
    <col min="1" max="2" width="25.28515625" style="26" customWidth="1"/>
    <col min="3" max="3" width="2.7109375" style="26" customWidth="1"/>
    <col min="4" max="4" width="25.28515625" style="26" customWidth="1"/>
    <col min="5" max="5" width="23.7109375" style="13" bestFit="1" customWidth="1"/>
    <col min="6" max="6" width="2.7109375" style="26" customWidth="1"/>
    <col min="7" max="7" width="6.7109375" style="13" bestFit="1" customWidth="1"/>
    <col min="8" max="8" width="17.85546875" style="19" bestFit="1" customWidth="1"/>
    <col min="9" max="9" width="25.28515625" style="26" bestFit="1" customWidth="1"/>
    <col min="10" max="10" width="2.7109375" style="26" customWidth="1"/>
    <col min="11" max="11" width="23.85546875" style="13" bestFit="1" customWidth="1"/>
    <col min="12" max="16384" width="9.140625" style="13"/>
  </cols>
  <sheetData>
    <row r="1" spans="1:11" ht="55.5" customHeight="1" thickBot="1" x14ac:dyDescent="0.3">
      <c r="A1" s="278" t="s">
        <v>110</v>
      </c>
      <c r="B1" s="279"/>
      <c r="D1" s="278" t="s">
        <v>111</v>
      </c>
      <c r="E1" s="279"/>
      <c r="G1" s="275" t="s">
        <v>109</v>
      </c>
      <c r="H1" s="276"/>
      <c r="I1" s="277"/>
    </row>
    <row r="2" spans="1:11" customFormat="1" ht="15.75" thickBot="1" x14ac:dyDescent="0.3">
      <c r="A2" s="75" t="s">
        <v>160</v>
      </c>
      <c r="B2" s="76" t="s">
        <v>121</v>
      </c>
      <c r="C2" s="69"/>
      <c r="D2" s="75" t="s">
        <v>160</v>
      </c>
      <c r="E2" s="76" t="s">
        <v>121</v>
      </c>
      <c r="F2" s="77"/>
      <c r="G2" s="78" t="s">
        <v>73</v>
      </c>
      <c r="H2" s="75" t="s">
        <v>160</v>
      </c>
      <c r="I2" s="76" t="s">
        <v>121</v>
      </c>
      <c r="J2" s="77"/>
      <c r="K2" s="13"/>
    </row>
    <row r="3" spans="1:11" customFormat="1" x14ac:dyDescent="0.25">
      <c r="A3" s="7">
        <v>43511</v>
      </c>
      <c r="B3" s="9">
        <v>100</v>
      </c>
      <c r="C3" s="70"/>
      <c r="D3" s="71">
        <v>43831</v>
      </c>
      <c r="E3" s="9">
        <v>100</v>
      </c>
      <c r="F3" s="70"/>
      <c r="G3" s="253">
        <v>1</v>
      </c>
      <c r="H3" s="66">
        <f>Calculator!$D$5</f>
        <v>43945</v>
      </c>
      <c r="I3" s="273">
        <v>100</v>
      </c>
      <c r="J3" s="70"/>
    </row>
    <row r="4" spans="1:11" customFormat="1" ht="15.75" thickBot="1" x14ac:dyDescent="0.3">
      <c r="A4" s="7">
        <f>EOMONTH(A3+15,0)</f>
        <v>43555</v>
      </c>
      <c r="B4" s="9">
        <v>110</v>
      </c>
      <c r="C4" s="70"/>
      <c r="D4" s="72">
        <f>EOMONTH(D3+31,0)</f>
        <v>43890</v>
      </c>
      <c r="E4" s="10">
        <v>90</v>
      </c>
      <c r="F4" s="70"/>
      <c r="G4" s="254"/>
      <c r="H4" s="67">
        <f>H3+7</f>
        <v>43952</v>
      </c>
      <c r="I4" s="274"/>
      <c r="J4" s="70"/>
    </row>
    <row r="5" spans="1:11" customFormat="1" x14ac:dyDescent="0.25">
      <c r="A5" s="7">
        <f t="shared" ref="A5" si="0">EOMONTH(A4+15,0)</f>
        <v>43585</v>
      </c>
      <c r="B5" s="9">
        <v>100</v>
      </c>
      <c r="C5" s="70"/>
      <c r="D5" s="70"/>
      <c r="F5" s="70"/>
      <c r="G5" s="253">
        <v>2</v>
      </c>
      <c r="H5" s="66">
        <f>H4+1</f>
        <v>43953</v>
      </c>
      <c r="I5" s="273">
        <v>100</v>
      </c>
      <c r="J5" s="70"/>
    </row>
    <row r="6" spans="1:11" customFormat="1" ht="15.75" thickBot="1" x14ac:dyDescent="0.3">
      <c r="A6" s="7">
        <f>EOMONTH(A5+15,0)</f>
        <v>43616</v>
      </c>
      <c r="B6" s="9">
        <v>100</v>
      </c>
      <c r="C6" s="70"/>
      <c r="D6" s="70"/>
      <c r="F6" s="70"/>
      <c r="G6" s="254"/>
      <c r="H6" s="67">
        <f>+H5+6</f>
        <v>43959</v>
      </c>
      <c r="I6" s="274"/>
      <c r="J6" s="70"/>
    </row>
    <row r="7" spans="1:11" customFormat="1" ht="15.75" thickBot="1" x14ac:dyDescent="0.3">
      <c r="A7" s="8">
        <f>EOMONTH(A6+15,0)</f>
        <v>43646</v>
      </c>
      <c r="B7" s="10">
        <v>100</v>
      </c>
      <c r="C7" s="70"/>
      <c r="D7" s="70"/>
      <c r="F7" s="70"/>
      <c r="G7" s="253">
        <v>3</v>
      </c>
      <c r="H7" s="66">
        <f>H6+1</f>
        <v>43960</v>
      </c>
      <c r="I7" s="273">
        <v>100</v>
      </c>
      <c r="J7" s="70"/>
    </row>
    <row r="8" spans="1:11" customFormat="1" ht="15.75" thickBot="1" x14ac:dyDescent="0.3">
      <c r="A8" s="70"/>
      <c r="B8" s="70"/>
      <c r="C8" s="70"/>
      <c r="D8" s="70"/>
      <c r="F8" s="70"/>
      <c r="G8" s="254"/>
      <c r="H8" s="67">
        <f>+H7+6</f>
        <v>43966</v>
      </c>
      <c r="I8" s="274"/>
      <c r="J8" s="70"/>
    </row>
    <row r="9" spans="1:11" customFormat="1" x14ac:dyDescent="0.25">
      <c r="A9" s="70"/>
      <c r="B9" s="70"/>
      <c r="C9" s="70"/>
      <c r="D9" s="70"/>
      <c r="F9" s="70"/>
      <c r="G9" s="253">
        <v>4</v>
      </c>
      <c r="H9" s="66">
        <f>H8+1</f>
        <v>43967</v>
      </c>
      <c r="I9" s="273">
        <v>100</v>
      </c>
      <c r="J9" s="70"/>
    </row>
    <row r="10" spans="1:11" customFormat="1" ht="19.5" thickBot="1" x14ac:dyDescent="0.35">
      <c r="A10" s="79" t="s">
        <v>55</v>
      </c>
      <c r="B10" s="70"/>
      <c r="C10" s="70"/>
      <c r="D10" s="70"/>
      <c r="F10" s="70"/>
      <c r="G10" s="254"/>
      <c r="H10" s="68">
        <f>+H9+6</f>
        <v>43973</v>
      </c>
      <c r="I10" s="274"/>
      <c r="J10" s="70"/>
    </row>
    <row r="11" spans="1:11" customFormat="1" x14ac:dyDescent="0.25">
      <c r="A11" s="70"/>
      <c r="B11" s="70"/>
      <c r="C11" s="70"/>
      <c r="D11" s="70"/>
      <c r="F11" s="70"/>
      <c r="G11" s="253">
        <v>5</v>
      </c>
      <c r="H11" s="66">
        <f>H10+1</f>
        <v>43974</v>
      </c>
      <c r="I11" s="273">
        <v>75</v>
      </c>
      <c r="J11" s="70"/>
    </row>
    <row r="12" spans="1:11" customFormat="1" ht="15.75" thickBot="1" x14ac:dyDescent="0.3">
      <c r="A12" s="70"/>
      <c r="B12" s="70"/>
      <c r="C12" s="70"/>
      <c r="D12" s="70"/>
      <c r="F12" s="70"/>
      <c r="G12" s="254"/>
      <c r="H12" s="68">
        <f>+H11+6</f>
        <v>43980</v>
      </c>
      <c r="I12" s="274"/>
      <c r="J12" s="70"/>
    </row>
    <row r="13" spans="1:11" customFormat="1" x14ac:dyDescent="0.25">
      <c r="A13" s="70"/>
      <c r="B13" s="70"/>
      <c r="C13" s="70"/>
      <c r="D13" s="70"/>
      <c r="F13" s="70"/>
      <c r="G13" s="253">
        <v>6</v>
      </c>
      <c r="H13" s="66">
        <f>H12+1</f>
        <v>43981</v>
      </c>
      <c r="I13" s="273">
        <v>75</v>
      </c>
      <c r="J13" s="70"/>
    </row>
    <row r="14" spans="1:11" customFormat="1" ht="15.75" thickBot="1" x14ac:dyDescent="0.3">
      <c r="A14" s="70"/>
      <c r="B14" s="70"/>
      <c r="C14" s="70"/>
      <c r="D14" s="70"/>
      <c r="F14" s="70"/>
      <c r="G14" s="254"/>
      <c r="H14" s="68">
        <f>+H13+6</f>
        <v>43987</v>
      </c>
      <c r="I14" s="274"/>
      <c r="J14" s="70"/>
    </row>
    <row r="15" spans="1:11" customFormat="1" x14ac:dyDescent="0.25">
      <c r="A15" s="70"/>
      <c r="B15" s="70"/>
      <c r="C15" s="70"/>
      <c r="D15" s="70"/>
      <c r="F15" s="70"/>
      <c r="G15" s="253">
        <v>7</v>
      </c>
      <c r="H15" s="66">
        <f>H14+1</f>
        <v>43988</v>
      </c>
      <c r="I15" s="273">
        <v>75</v>
      </c>
      <c r="J15" s="70"/>
    </row>
    <row r="16" spans="1:11" customFormat="1" ht="15.75" thickBot="1" x14ac:dyDescent="0.3">
      <c r="A16" s="70"/>
      <c r="B16" s="70"/>
      <c r="C16" s="70"/>
      <c r="D16" s="70"/>
      <c r="F16" s="70"/>
      <c r="G16" s="254"/>
      <c r="H16" s="68">
        <f>+H15+6</f>
        <v>43994</v>
      </c>
      <c r="I16" s="274"/>
      <c r="J16" s="70"/>
    </row>
    <row r="17" spans="1:10" customFormat="1" x14ac:dyDescent="0.25">
      <c r="A17" s="70"/>
      <c r="B17" s="70"/>
      <c r="C17" s="70"/>
      <c r="D17" s="70"/>
      <c r="F17" s="70"/>
      <c r="G17" s="253">
        <v>8</v>
      </c>
      <c r="H17" s="66">
        <f>H16+1</f>
        <v>43995</v>
      </c>
      <c r="I17" s="273">
        <v>75</v>
      </c>
      <c r="J17" s="70"/>
    </row>
    <row r="18" spans="1:10" customFormat="1" ht="15.75" thickBot="1" x14ac:dyDescent="0.3">
      <c r="A18" s="70"/>
      <c r="B18" s="70"/>
      <c r="C18" s="70"/>
      <c r="D18" s="70"/>
      <c r="F18" s="70"/>
      <c r="G18" s="254"/>
      <c r="H18" s="68">
        <f>+H17+6</f>
        <v>44001</v>
      </c>
      <c r="I18" s="274"/>
      <c r="J18" s="70"/>
    </row>
  </sheetData>
  <customSheetViews>
    <customSheetView guid="{DACD6839-11B2-4306-A105-E4EA0BCEA251}" scale="85">
      <pane ySplit="2" topLeftCell="A3" activePane="bottomLeft" state="frozen"/>
      <selection pane="bottomLeft" activeCell="D28" sqref="D28"/>
      <pageMargins left="0.7" right="0.7" top="0.75" bottom="0.75" header="0.3" footer="0.3"/>
      <pageSetup scale="58" orientation="portrait" r:id="rId1"/>
    </customSheetView>
  </customSheetViews>
  <mergeCells count="19">
    <mergeCell ref="I5:I6"/>
    <mergeCell ref="G3:G4"/>
    <mergeCell ref="I3:I4"/>
    <mergeCell ref="G1:I1"/>
    <mergeCell ref="A1:B1"/>
    <mergeCell ref="D1:E1"/>
    <mergeCell ref="G5:G6"/>
    <mergeCell ref="G17:G18"/>
    <mergeCell ref="I17:I18"/>
    <mergeCell ref="G15:G16"/>
    <mergeCell ref="I15:I16"/>
    <mergeCell ref="G13:G14"/>
    <mergeCell ref="I13:I14"/>
    <mergeCell ref="G11:G12"/>
    <mergeCell ref="I11:I12"/>
    <mergeCell ref="G9:G10"/>
    <mergeCell ref="I9:I10"/>
    <mergeCell ref="G7:G8"/>
    <mergeCell ref="I7:I8"/>
  </mergeCells>
  <pageMargins left="0.7" right="0.7" top="0.75" bottom="0.75" header="0.3" footer="0.3"/>
  <pageSetup scale="58" orientation="portrait" r:id="rId2"/>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46841-BA72-49E0-AC9B-C97E8F1B1601}">
  <sheetPr>
    <tabColor theme="8" tint="0.59999389629810485"/>
    <pageSetUpPr fitToPage="1"/>
  </sheetPr>
  <dimension ref="A1:Q500"/>
  <sheetViews>
    <sheetView zoomScale="85" zoomScaleNormal="85" workbookViewId="0">
      <pane ySplit="1" topLeftCell="A2" activePane="bottomLeft" state="frozen"/>
      <selection pane="bottomLeft" activeCell="L2" sqref="L2:N3"/>
    </sheetView>
  </sheetViews>
  <sheetFormatPr defaultRowHeight="15" x14ac:dyDescent="0.25"/>
  <cols>
    <col min="1" max="1" width="20.85546875" style="2" bestFit="1" customWidth="1"/>
    <col min="2" max="2" width="20.140625" style="104" bestFit="1" customWidth="1"/>
    <col min="3" max="3" width="18.42578125" style="104" customWidth="1"/>
    <col min="4" max="11" width="15.7109375" style="104" customWidth="1"/>
    <col min="12" max="13" width="18.42578125" style="112" customWidth="1"/>
    <col min="14" max="14" width="20.5703125" style="113" bestFit="1" customWidth="1"/>
    <col min="15" max="15" width="19.28515625" style="113" bestFit="1" customWidth="1"/>
    <col min="16" max="16" width="19.140625" style="104" bestFit="1" customWidth="1"/>
    <col min="17" max="17" width="24.28515625" style="2" bestFit="1" customWidth="1"/>
    <col min="18" max="16384" width="9.140625" style="2"/>
  </cols>
  <sheetData>
    <row r="1" spans="1:17" s="208" customFormat="1" ht="114.75" customHeight="1" x14ac:dyDescent="0.3">
      <c r="A1" s="206" t="s">
        <v>167</v>
      </c>
      <c r="B1" s="206" t="s">
        <v>141</v>
      </c>
      <c r="C1" s="206" t="s">
        <v>142</v>
      </c>
      <c r="D1" s="206" t="str">
        <f>"Week 1 from "&amp;TEXT(FTEE!$H$3,"MM/DD/YY")&amp;" to "&amp;TEXT(FTEE!$H$4,"MM/DD/YY")</f>
        <v>Week 1 from 04/24/20 to 05/01/20</v>
      </c>
      <c r="E1" s="206" t="str">
        <f>"Week 2 from "&amp;TEXT(FTEE!$H$5,"MM/DD/YY")&amp;" to "&amp;TEXT(FTEE!$H$6,"MM/DD/YY")</f>
        <v>Week 2 from 05/02/20 to 05/08/20</v>
      </c>
      <c r="F1" s="206" t="str">
        <f>"Week 3 from "&amp;TEXT(FTEE!$H$7,"MM/DD/YY")&amp;" to "&amp;TEXT(FTEE!$H$8,"MM/DD/YY")</f>
        <v>Week 3 from 05/09/20 to 05/15/20</v>
      </c>
      <c r="G1" s="206" t="str">
        <f>"Week 4 from "&amp;TEXT(FTEE!$H$9,"MM/DD/YY")&amp;" to "&amp;TEXT(FTEE!$H$10,"MM/DD/YY")</f>
        <v>Week 4 from 05/16/20 to 05/22/20</v>
      </c>
      <c r="H1" s="206" t="str">
        <f>"Week 5 from "&amp;TEXT(FTEE!$H$11,"MM/DD/YY")&amp;" to "&amp;TEXT(FTEE!$H$12,"MM/DD/YY")</f>
        <v>Week 5 from 05/23/20 to 05/29/20</v>
      </c>
      <c r="I1" s="206" t="str">
        <f>"Week 6 from "&amp;TEXT(FTEE!$H$13,"MM/DD/YY")&amp;" to "&amp;TEXT(FTEE!$H$14,"MM/DD/YY")</f>
        <v>Week 6 from 05/30/20 to 06/05/20</v>
      </c>
      <c r="J1" s="206" t="str">
        <f>"Week 7 from "&amp;TEXT(FTEE!$H$15,"MM/DD/YY")&amp;" to "&amp;TEXT(FTEE!$H$16,"MM/DD/YY")</f>
        <v>Week 7 from 06/06/20 to 06/12/20</v>
      </c>
      <c r="K1" s="206" t="str">
        <f>"Week 8 from "&amp;TEXT(FTEE!$H$17,"MM/DD/YY")&amp;" to "&amp;TEXT(FTEE!$H$18,"MM/DD/YY")</f>
        <v>Week 8 from 06/13/20 to 06/19/20</v>
      </c>
      <c r="L1" s="206" t="s">
        <v>143</v>
      </c>
      <c r="M1" s="206" t="s">
        <v>144</v>
      </c>
      <c r="N1" s="206" t="s">
        <v>119</v>
      </c>
      <c r="O1" s="206" t="s">
        <v>145</v>
      </c>
      <c r="P1" s="207" t="s">
        <v>31</v>
      </c>
      <c r="Q1" s="23" t="s">
        <v>55</v>
      </c>
    </row>
    <row r="2" spans="1:17" customFormat="1" x14ac:dyDescent="0.25">
      <c r="A2" s="16" t="s">
        <v>33</v>
      </c>
      <c r="B2" s="17">
        <v>12500</v>
      </c>
      <c r="C2" s="106">
        <f>IFERROR(($B2*4),"")</f>
        <v>50000</v>
      </c>
      <c r="D2" s="17">
        <v>0</v>
      </c>
      <c r="E2" s="17">
        <v>0</v>
      </c>
      <c r="F2" s="17">
        <v>0</v>
      </c>
      <c r="G2" s="17">
        <v>0</v>
      </c>
      <c r="H2" s="17">
        <v>0</v>
      </c>
      <c r="I2" s="17">
        <v>0</v>
      </c>
      <c r="J2" s="17">
        <v>0</v>
      </c>
      <c r="K2" s="17">
        <v>10769.23076923077</v>
      </c>
      <c r="L2" s="106">
        <f>SUM($D2:$K2)</f>
        <v>10769.23076923077</v>
      </c>
      <c r="M2" s="106">
        <f>IFERROR(($L2/8*52),"")</f>
        <v>70000</v>
      </c>
      <c r="N2" s="114">
        <f>IF($C2=0,0,($M2/$C2)-1)</f>
        <v>0.39999999999999991</v>
      </c>
      <c r="O2" s="114">
        <f>IF($N2&gt;-0.25,0,$N2-(-0.25))</f>
        <v>0</v>
      </c>
      <c r="P2" s="111">
        <f>IF($O2=0,0,((8/52)*0.75*$C2)-$L2)</f>
        <v>0</v>
      </c>
    </row>
    <row r="3" spans="1:17" customFormat="1" x14ac:dyDescent="0.25">
      <c r="A3" s="16" t="s">
        <v>32</v>
      </c>
      <c r="B3" s="17">
        <v>21250</v>
      </c>
      <c r="C3" s="106">
        <f>IFERROR(($B3*4),"")</f>
        <v>85000</v>
      </c>
      <c r="D3" s="17">
        <v>0</v>
      </c>
      <c r="E3" s="17">
        <v>0</v>
      </c>
      <c r="F3" s="17">
        <v>0</v>
      </c>
      <c r="G3" s="17">
        <v>0</v>
      </c>
      <c r="H3" s="17">
        <v>0</v>
      </c>
      <c r="I3" s="17">
        <v>0</v>
      </c>
      <c r="J3" s="17">
        <v>0</v>
      </c>
      <c r="K3" s="17">
        <v>6538.4615384615381</v>
      </c>
      <c r="L3" s="106">
        <f t="shared" ref="L3:L66" si="0">SUM($D3:$K3)</f>
        <v>6538.4615384615381</v>
      </c>
      <c r="M3" s="106">
        <f>IFERROR(($L3/8*52),"")</f>
        <v>42500</v>
      </c>
      <c r="N3" s="114">
        <f>IF($C3=0,0,($M3/$C3)-1)</f>
        <v>-0.5</v>
      </c>
      <c r="O3" s="114">
        <f>IF($N3&gt;-0.25,0,$N3-(-0.25))</f>
        <v>-0.25</v>
      </c>
      <c r="P3" s="111">
        <f>IF($O3=0,0,((8/52)*0.75*$C3)-$L3)</f>
        <v>3269.2307692307704</v>
      </c>
    </row>
    <row r="4" spans="1:17" customFormat="1" x14ac:dyDescent="0.25">
      <c r="A4" s="16" t="s">
        <v>120</v>
      </c>
      <c r="B4" s="17">
        <v>18750</v>
      </c>
      <c r="C4" s="106">
        <f>IFERROR(($B4*4),"")</f>
        <v>75000</v>
      </c>
      <c r="D4" s="17">
        <v>0</v>
      </c>
      <c r="E4" s="17">
        <v>0</v>
      </c>
      <c r="F4" s="17">
        <v>0</v>
      </c>
      <c r="G4" s="17">
        <v>0</v>
      </c>
      <c r="H4" s="17">
        <v>0</v>
      </c>
      <c r="I4" s="17">
        <v>0</v>
      </c>
      <c r="J4" s="17">
        <v>0</v>
      </c>
      <c r="K4" s="17">
        <v>9240</v>
      </c>
      <c r="L4" s="106">
        <f t="shared" si="0"/>
        <v>9240</v>
      </c>
      <c r="M4" s="106">
        <f>IFERROR(($L4/8*52),"")</f>
        <v>60060</v>
      </c>
      <c r="N4" s="114">
        <f>IF($C4=0,0,($M4/$C4)-1)</f>
        <v>-0.19920000000000004</v>
      </c>
      <c r="O4" s="114">
        <f t="shared" ref="O4:O66" si="1">IF($N4&gt;-0.25,0,$N4-(-0.25))</f>
        <v>0</v>
      </c>
      <c r="P4" s="111">
        <f t="shared" ref="P4:P65" si="2">IF($O4=0,0,((8/52)*0.75*$C4)-$L4)</f>
        <v>0</v>
      </c>
    </row>
    <row r="5" spans="1:17" customFormat="1" x14ac:dyDescent="0.25">
      <c r="A5" s="16"/>
      <c r="B5" s="17"/>
      <c r="C5" s="106">
        <f>IFERROR(($B5*4),"")</f>
        <v>0</v>
      </c>
      <c r="D5" s="17"/>
      <c r="E5" s="17"/>
      <c r="F5" s="17"/>
      <c r="G5" s="17"/>
      <c r="H5" s="17"/>
      <c r="I5" s="17"/>
      <c r="J5" s="17"/>
      <c r="K5" s="17"/>
      <c r="L5" s="106">
        <f>SUM($D5:$K5)</f>
        <v>0</v>
      </c>
      <c r="M5" s="106">
        <f t="shared" ref="M5:M66" si="3">IFERROR(($L5/8*52),"")</f>
        <v>0</v>
      </c>
      <c r="N5" s="114">
        <f t="shared" ref="N5:N65" si="4">IF($C5=0,0,($M5/$C5)-1)</f>
        <v>0</v>
      </c>
      <c r="O5" s="114">
        <f t="shared" si="1"/>
        <v>0</v>
      </c>
      <c r="P5" s="111">
        <f t="shared" si="2"/>
        <v>0</v>
      </c>
    </row>
    <row r="6" spans="1:17" customFormat="1" x14ac:dyDescent="0.25">
      <c r="A6" s="16"/>
      <c r="B6" s="17"/>
      <c r="C6" s="106">
        <f>IFERROR(($B6*4),"")</f>
        <v>0</v>
      </c>
      <c r="D6" s="17"/>
      <c r="E6" s="17"/>
      <c r="F6" s="17"/>
      <c r="G6" s="17"/>
      <c r="H6" s="17"/>
      <c r="I6" s="17"/>
      <c r="J6" s="17"/>
      <c r="K6" s="17"/>
      <c r="L6" s="106">
        <f t="shared" si="0"/>
        <v>0</v>
      </c>
      <c r="M6" s="106">
        <f t="shared" si="3"/>
        <v>0</v>
      </c>
      <c r="N6" s="114">
        <f t="shared" si="4"/>
        <v>0</v>
      </c>
      <c r="O6" s="114">
        <f t="shared" si="1"/>
        <v>0</v>
      </c>
      <c r="P6" s="111">
        <f t="shared" si="2"/>
        <v>0</v>
      </c>
    </row>
    <row r="7" spans="1:17" customFormat="1" x14ac:dyDescent="0.25">
      <c r="A7" s="16"/>
      <c r="B7" s="17"/>
      <c r="C7" s="106">
        <f t="shared" ref="C7:C66" si="5">IFERROR(($B7*4),"")</f>
        <v>0</v>
      </c>
      <c r="D7" s="17"/>
      <c r="E7" s="17"/>
      <c r="F7" s="17"/>
      <c r="G7" s="17"/>
      <c r="H7" s="17"/>
      <c r="I7" s="17"/>
      <c r="J7" s="17"/>
      <c r="K7" s="17"/>
      <c r="L7" s="106">
        <f t="shared" si="0"/>
        <v>0</v>
      </c>
      <c r="M7" s="106">
        <f t="shared" si="3"/>
        <v>0</v>
      </c>
      <c r="N7" s="114">
        <f t="shared" si="4"/>
        <v>0</v>
      </c>
      <c r="O7" s="114">
        <f t="shared" si="1"/>
        <v>0</v>
      </c>
      <c r="P7" s="111">
        <f t="shared" si="2"/>
        <v>0</v>
      </c>
    </row>
    <row r="8" spans="1:17" customFormat="1" x14ac:dyDescent="0.25">
      <c r="A8" s="16"/>
      <c r="B8" s="17"/>
      <c r="C8" s="106">
        <f t="shared" si="5"/>
        <v>0</v>
      </c>
      <c r="D8" s="17"/>
      <c r="E8" s="17"/>
      <c r="F8" s="17"/>
      <c r="G8" s="17"/>
      <c r="H8" s="17"/>
      <c r="I8" s="17"/>
      <c r="J8" s="17"/>
      <c r="K8" s="17"/>
      <c r="L8" s="106">
        <f t="shared" si="0"/>
        <v>0</v>
      </c>
      <c r="M8" s="106">
        <f t="shared" si="3"/>
        <v>0</v>
      </c>
      <c r="N8" s="114">
        <f t="shared" si="4"/>
        <v>0</v>
      </c>
      <c r="O8" s="114">
        <f t="shared" si="1"/>
        <v>0</v>
      </c>
      <c r="P8" s="111">
        <f t="shared" si="2"/>
        <v>0</v>
      </c>
    </row>
    <row r="9" spans="1:17" customFormat="1" x14ac:dyDescent="0.25">
      <c r="A9" s="16"/>
      <c r="B9" s="17"/>
      <c r="C9" s="106">
        <f t="shared" si="5"/>
        <v>0</v>
      </c>
      <c r="D9" s="17"/>
      <c r="E9" s="17"/>
      <c r="F9" s="17"/>
      <c r="G9" s="17"/>
      <c r="H9" s="17"/>
      <c r="I9" s="17"/>
      <c r="J9" s="17"/>
      <c r="K9" s="17"/>
      <c r="L9" s="106">
        <f t="shared" si="0"/>
        <v>0</v>
      </c>
      <c r="M9" s="106">
        <f t="shared" si="3"/>
        <v>0</v>
      </c>
      <c r="N9" s="114">
        <f t="shared" si="4"/>
        <v>0</v>
      </c>
      <c r="O9" s="114">
        <f t="shared" si="1"/>
        <v>0</v>
      </c>
      <c r="P9" s="111">
        <f t="shared" si="2"/>
        <v>0</v>
      </c>
    </row>
    <row r="10" spans="1:17" customFormat="1" x14ac:dyDescent="0.25">
      <c r="A10" s="16"/>
      <c r="B10" s="17"/>
      <c r="C10" s="106">
        <f t="shared" si="5"/>
        <v>0</v>
      </c>
      <c r="D10" s="17"/>
      <c r="E10" s="17"/>
      <c r="F10" s="17"/>
      <c r="G10" s="17"/>
      <c r="H10" s="17"/>
      <c r="I10" s="17"/>
      <c r="J10" s="17"/>
      <c r="K10" s="17"/>
      <c r="L10" s="106">
        <f t="shared" si="0"/>
        <v>0</v>
      </c>
      <c r="M10" s="106">
        <f t="shared" si="3"/>
        <v>0</v>
      </c>
      <c r="N10" s="114">
        <f t="shared" si="4"/>
        <v>0</v>
      </c>
      <c r="O10" s="114">
        <f t="shared" si="1"/>
        <v>0</v>
      </c>
      <c r="P10" s="111">
        <f t="shared" si="2"/>
        <v>0</v>
      </c>
    </row>
    <row r="11" spans="1:17" customFormat="1" x14ac:dyDescent="0.25">
      <c r="A11" s="16"/>
      <c r="B11" s="17"/>
      <c r="C11" s="106">
        <f t="shared" si="5"/>
        <v>0</v>
      </c>
      <c r="D11" s="17"/>
      <c r="E11" s="17"/>
      <c r="F11" s="17"/>
      <c r="G11" s="17"/>
      <c r="H11" s="17"/>
      <c r="I11" s="17"/>
      <c r="J11" s="17"/>
      <c r="K11" s="17"/>
      <c r="L11" s="106">
        <f t="shared" si="0"/>
        <v>0</v>
      </c>
      <c r="M11" s="106">
        <f t="shared" si="3"/>
        <v>0</v>
      </c>
      <c r="N11" s="114">
        <f t="shared" si="4"/>
        <v>0</v>
      </c>
      <c r="O11" s="114">
        <f t="shared" si="1"/>
        <v>0</v>
      </c>
      <c r="P11" s="111">
        <f t="shared" si="2"/>
        <v>0</v>
      </c>
    </row>
    <row r="12" spans="1:17" customFormat="1" x14ac:dyDescent="0.25">
      <c r="A12" s="16"/>
      <c r="B12" s="17"/>
      <c r="C12" s="106">
        <f t="shared" si="5"/>
        <v>0</v>
      </c>
      <c r="D12" s="17"/>
      <c r="E12" s="17"/>
      <c r="F12" s="17"/>
      <c r="G12" s="17"/>
      <c r="H12" s="17"/>
      <c r="I12" s="17"/>
      <c r="J12" s="17"/>
      <c r="K12" s="17"/>
      <c r="L12" s="106">
        <f t="shared" si="0"/>
        <v>0</v>
      </c>
      <c r="M12" s="106">
        <f t="shared" si="3"/>
        <v>0</v>
      </c>
      <c r="N12" s="114">
        <f t="shared" si="4"/>
        <v>0</v>
      </c>
      <c r="O12" s="114">
        <f t="shared" si="1"/>
        <v>0</v>
      </c>
      <c r="P12" s="111">
        <f t="shared" si="2"/>
        <v>0</v>
      </c>
    </row>
    <row r="13" spans="1:17" customFormat="1" x14ac:dyDescent="0.25">
      <c r="A13" s="16"/>
      <c r="B13" s="17"/>
      <c r="C13" s="106">
        <f t="shared" si="5"/>
        <v>0</v>
      </c>
      <c r="D13" s="17"/>
      <c r="E13" s="17"/>
      <c r="F13" s="17"/>
      <c r="G13" s="17"/>
      <c r="H13" s="17"/>
      <c r="I13" s="17"/>
      <c r="J13" s="17"/>
      <c r="K13" s="17"/>
      <c r="L13" s="106">
        <f t="shared" si="0"/>
        <v>0</v>
      </c>
      <c r="M13" s="106">
        <f t="shared" si="3"/>
        <v>0</v>
      </c>
      <c r="N13" s="114">
        <f t="shared" si="4"/>
        <v>0</v>
      </c>
      <c r="O13" s="114">
        <f t="shared" si="1"/>
        <v>0</v>
      </c>
      <c r="P13" s="111">
        <f t="shared" si="2"/>
        <v>0</v>
      </c>
    </row>
    <row r="14" spans="1:17" customFormat="1" x14ac:dyDescent="0.25">
      <c r="A14" s="16"/>
      <c r="B14" s="17"/>
      <c r="C14" s="106">
        <f t="shared" si="5"/>
        <v>0</v>
      </c>
      <c r="D14" s="17"/>
      <c r="E14" s="17"/>
      <c r="F14" s="17"/>
      <c r="G14" s="17"/>
      <c r="H14" s="17"/>
      <c r="I14" s="17"/>
      <c r="J14" s="17"/>
      <c r="K14" s="17"/>
      <c r="L14" s="106">
        <f t="shared" si="0"/>
        <v>0</v>
      </c>
      <c r="M14" s="106">
        <f t="shared" si="3"/>
        <v>0</v>
      </c>
      <c r="N14" s="114">
        <f t="shared" si="4"/>
        <v>0</v>
      </c>
      <c r="O14" s="114">
        <f t="shared" si="1"/>
        <v>0</v>
      </c>
      <c r="P14" s="111">
        <f t="shared" si="2"/>
        <v>0</v>
      </c>
    </row>
    <row r="15" spans="1:17" customFormat="1" x14ac:dyDescent="0.25">
      <c r="A15" s="16"/>
      <c r="B15" s="17"/>
      <c r="C15" s="106">
        <f t="shared" si="5"/>
        <v>0</v>
      </c>
      <c r="D15" s="17"/>
      <c r="E15" s="17"/>
      <c r="F15" s="17"/>
      <c r="G15" s="17"/>
      <c r="H15" s="17"/>
      <c r="I15" s="17"/>
      <c r="J15" s="17"/>
      <c r="K15" s="17"/>
      <c r="L15" s="106">
        <f t="shared" si="0"/>
        <v>0</v>
      </c>
      <c r="M15" s="106">
        <f t="shared" si="3"/>
        <v>0</v>
      </c>
      <c r="N15" s="114">
        <f t="shared" si="4"/>
        <v>0</v>
      </c>
      <c r="O15" s="114">
        <f t="shared" si="1"/>
        <v>0</v>
      </c>
      <c r="P15" s="111">
        <f t="shared" si="2"/>
        <v>0</v>
      </c>
    </row>
    <row r="16" spans="1:17" customFormat="1" x14ac:dyDescent="0.25">
      <c r="A16" s="16"/>
      <c r="B16" s="17"/>
      <c r="C16" s="106">
        <f t="shared" si="5"/>
        <v>0</v>
      </c>
      <c r="D16" s="17"/>
      <c r="E16" s="17"/>
      <c r="F16" s="17"/>
      <c r="G16" s="17"/>
      <c r="H16" s="17"/>
      <c r="I16" s="17"/>
      <c r="J16" s="17"/>
      <c r="K16" s="17"/>
      <c r="L16" s="106">
        <f t="shared" si="0"/>
        <v>0</v>
      </c>
      <c r="M16" s="106">
        <f t="shared" si="3"/>
        <v>0</v>
      </c>
      <c r="N16" s="114">
        <f t="shared" si="4"/>
        <v>0</v>
      </c>
      <c r="O16" s="114">
        <f t="shared" si="1"/>
        <v>0</v>
      </c>
      <c r="P16" s="111">
        <f t="shared" si="2"/>
        <v>0</v>
      </c>
    </row>
    <row r="17" spans="1:16" customFormat="1" x14ac:dyDescent="0.25">
      <c r="A17" s="16"/>
      <c r="B17" s="17"/>
      <c r="C17" s="106">
        <f t="shared" si="5"/>
        <v>0</v>
      </c>
      <c r="D17" s="17"/>
      <c r="E17" s="17"/>
      <c r="F17" s="17"/>
      <c r="G17" s="17"/>
      <c r="H17" s="17"/>
      <c r="I17" s="17"/>
      <c r="J17" s="17"/>
      <c r="K17" s="17"/>
      <c r="L17" s="106">
        <f t="shared" si="0"/>
        <v>0</v>
      </c>
      <c r="M17" s="106">
        <f t="shared" si="3"/>
        <v>0</v>
      </c>
      <c r="N17" s="114">
        <f t="shared" si="4"/>
        <v>0</v>
      </c>
      <c r="O17" s="114">
        <f t="shared" si="1"/>
        <v>0</v>
      </c>
      <c r="P17" s="111">
        <f t="shared" si="2"/>
        <v>0</v>
      </c>
    </row>
    <row r="18" spans="1:16" customFormat="1" x14ac:dyDescent="0.25">
      <c r="A18" s="16"/>
      <c r="B18" s="17"/>
      <c r="C18" s="106">
        <f t="shared" si="5"/>
        <v>0</v>
      </c>
      <c r="D18" s="17"/>
      <c r="E18" s="17"/>
      <c r="F18" s="17"/>
      <c r="G18" s="17"/>
      <c r="H18" s="17"/>
      <c r="I18" s="17"/>
      <c r="J18" s="17"/>
      <c r="K18" s="17"/>
      <c r="L18" s="106">
        <f t="shared" si="0"/>
        <v>0</v>
      </c>
      <c r="M18" s="106">
        <f t="shared" si="3"/>
        <v>0</v>
      </c>
      <c r="N18" s="114">
        <f t="shared" si="4"/>
        <v>0</v>
      </c>
      <c r="O18" s="114">
        <f t="shared" si="1"/>
        <v>0</v>
      </c>
      <c r="P18" s="111">
        <f t="shared" si="2"/>
        <v>0</v>
      </c>
    </row>
    <row r="19" spans="1:16" customFormat="1" x14ac:dyDescent="0.25">
      <c r="A19" s="16"/>
      <c r="B19" s="17"/>
      <c r="C19" s="106">
        <f t="shared" si="5"/>
        <v>0</v>
      </c>
      <c r="D19" s="17"/>
      <c r="E19" s="17"/>
      <c r="F19" s="17"/>
      <c r="G19" s="17"/>
      <c r="H19" s="17"/>
      <c r="I19" s="17"/>
      <c r="J19" s="17"/>
      <c r="K19" s="17"/>
      <c r="L19" s="106">
        <f t="shared" si="0"/>
        <v>0</v>
      </c>
      <c r="M19" s="106">
        <f t="shared" si="3"/>
        <v>0</v>
      </c>
      <c r="N19" s="114">
        <f t="shared" si="4"/>
        <v>0</v>
      </c>
      <c r="O19" s="114">
        <f t="shared" si="1"/>
        <v>0</v>
      </c>
      <c r="P19" s="111">
        <f t="shared" si="2"/>
        <v>0</v>
      </c>
    </row>
    <row r="20" spans="1:16" customFormat="1" x14ac:dyDescent="0.25">
      <c r="A20" s="16"/>
      <c r="B20" s="17"/>
      <c r="C20" s="106">
        <f t="shared" si="5"/>
        <v>0</v>
      </c>
      <c r="D20" s="17"/>
      <c r="E20" s="17"/>
      <c r="F20" s="17"/>
      <c r="G20" s="17"/>
      <c r="H20" s="17"/>
      <c r="I20" s="17"/>
      <c r="J20" s="17"/>
      <c r="K20" s="17"/>
      <c r="L20" s="106">
        <f t="shared" si="0"/>
        <v>0</v>
      </c>
      <c r="M20" s="106">
        <f t="shared" si="3"/>
        <v>0</v>
      </c>
      <c r="N20" s="114">
        <f t="shared" si="4"/>
        <v>0</v>
      </c>
      <c r="O20" s="114">
        <f t="shared" si="1"/>
        <v>0</v>
      </c>
      <c r="P20" s="111">
        <f t="shared" si="2"/>
        <v>0</v>
      </c>
    </row>
    <row r="21" spans="1:16" customFormat="1" x14ac:dyDescent="0.25">
      <c r="A21" s="16"/>
      <c r="B21" s="17"/>
      <c r="C21" s="106">
        <f t="shared" si="5"/>
        <v>0</v>
      </c>
      <c r="D21" s="17"/>
      <c r="E21" s="17"/>
      <c r="F21" s="17"/>
      <c r="G21" s="17"/>
      <c r="H21" s="17"/>
      <c r="I21" s="17"/>
      <c r="J21" s="17"/>
      <c r="K21" s="17"/>
      <c r="L21" s="106">
        <f t="shared" si="0"/>
        <v>0</v>
      </c>
      <c r="M21" s="106">
        <f t="shared" si="3"/>
        <v>0</v>
      </c>
      <c r="N21" s="114">
        <f t="shared" si="4"/>
        <v>0</v>
      </c>
      <c r="O21" s="114">
        <f t="shared" si="1"/>
        <v>0</v>
      </c>
      <c r="P21" s="111">
        <f t="shared" si="2"/>
        <v>0</v>
      </c>
    </row>
    <row r="22" spans="1:16" customFormat="1" x14ac:dyDescent="0.25">
      <c r="A22" s="16"/>
      <c r="B22" s="17"/>
      <c r="C22" s="106">
        <f t="shared" si="5"/>
        <v>0</v>
      </c>
      <c r="D22" s="17"/>
      <c r="E22" s="17"/>
      <c r="F22" s="17"/>
      <c r="G22" s="17"/>
      <c r="H22" s="17"/>
      <c r="I22" s="17"/>
      <c r="J22" s="17"/>
      <c r="K22" s="17"/>
      <c r="L22" s="106">
        <f t="shared" si="0"/>
        <v>0</v>
      </c>
      <c r="M22" s="106">
        <f t="shared" si="3"/>
        <v>0</v>
      </c>
      <c r="N22" s="114">
        <f t="shared" si="4"/>
        <v>0</v>
      </c>
      <c r="O22" s="114">
        <f t="shared" si="1"/>
        <v>0</v>
      </c>
      <c r="P22" s="111">
        <f t="shared" si="2"/>
        <v>0</v>
      </c>
    </row>
    <row r="23" spans="1:16" customFormat="1" x14ac:dyDescent="0.25">
      <c r="A23" s="16"/>
      <c r="B23" s="17"/>
      <c r="C23" s="106">
        <f t="shared" si="5"/>
        <v>0</v>
      </c>
      <c r="D23" s="17"/>
      <c r="E23" s="17"/>
      <c r="F23" s="17"/>
      <c r="G23" s="17"/>
      <c r="H23" s="17"/>
      <c r="I23" s="17"/>
      <c r="J23" s="17"/>
      <c r="K23" s="17"/>
      <c r="L23" s="106">
        <f t="shared" si="0"/>
        <v>0</v>
      </c>
      <c r="M23" s="106">
        <f t="shared" si="3"/>
        <v>0</v>
      </c>
      <c r="N23" s="114">
        <f t="shared" si="4"/>
        <v>0</v>
      </c>
      <c r="O23" s="114">
        <f t="shared" si="1"/>
        <v>0</v>
      </c>
      <c r="P23" s="111">
        <f t="shared" si="2"/>
        <v>0</v>
      </c>
    </row>
    <row r="24" spans="1:16" customFormat="1" x14ac:dyDescent="0.25">
      <c r="A24" s="16"/>
      <c r="B24" s="17"/>
      <c r="C24" s="106">
        <f t="shared" si="5"/>
        <v>0</v>
      </c>
      <c r="D24" s="17"/>
      <c r="E24" s="17"/>
      <c r="F24" s="17"/>
      <c r="G24" s="17"/>
      <c r="H24" s="17"/>
      <c r="I24" s="17"/>
      <c r="J24" s="17"/>
      <c r="K24" s="17"/>
      <c r="L24" s="106">
        <f t="shared" si="0"/>
        <v>0</v>
      </c>
      <c r="M24" s="106">
        <f t="shared" si="3"/>
        <v>0</v>
      </c>
      <c r="N24" s="114">
        <f t="shared" si="4"/>
        <v>0</v>
      </c>
      <c r="O24" s="114">
        <f t="shared" si="1"/>
        <v>0</v>
      </c>
      <c r="P24" s="111">
        <f t="shared" si="2"/>
        <v>0</v>
      </c>
    </row>
    <row r="25" spans="1:16" customFormat="1" x14ac:dyDescent="0.25">
      <c r="A25" s="16"/>
      <c r="B25" s="17"/>
      <c r="C25" s="106">
        <f t="shared" si="5"/>
        <v>0</v>
      </c>
      <c r="D25" s="17"/>
      <c r="E25" s="17"/>
      <c r="F25" s="17"/>
      <c r="G25" s="17"/>
      <c r="H25" s="17"/>
      <c r="I25" s="17"/>
      <c r="J25" s="17"/>
      <c r="K25" s="17"/>
      <c r="L25" s="106">
        <f t="shared" si="0"/>
        <v>0</v>
      </c>
      <c r="M25" s="106">
        <f t="shared" si="3"/>
        <v>0</v>
      </c>
      <c r="N25" s="114">
        <f t="shared" si="4"/>
        <v>0</v>
      </c>
      <c r="O25" s="114">
        <f t="shared" si="1"/>
        <v>0</v>
      </c>
      <c r="P25" s="111">
        <f t="shared" si="2"/>
        <v>0</v>
      </c>
    </row>
    <row r="26" spans="1:16" customFormat="1" x14ac:dyDescent="0.25">
      <c r="A26" s="16"/>
      <c r="B26" s="17"/>
      <c r="C26" s="106">
        <f t="shared" si="5"/>
        <v>0</v>
      </c>
      <c r="D26" s="17"/>
      <c r="E26" s="17"/>
      <c r="F26" s="17"/>
      <c r="G26" s="17"/>
      <c r="H26" s="17"/>
      <c r="I26" s="17"/>
      <c r="J26" s="17"/>
      <c r="K26" s="17"/>
      <c r="L26" s="106">
        <f t="shared" si="0"/>
        <v>0</v>
      </c>
      <c r="M26" s="106">
        <f t="shared" si="3"/>
        <v>0</v>
      </c>
      <c r="N26" s="114">
        <f t="shared" si="4"/>
        <v>0</v>
      </c>
      <c r="O26" s="114">
        <f t="shared" si="1"/>
        <v>0</v>
      </c>
      <c r="P26" s="111">
        <f t="shared" si="2"/>
        <v>0</v>
      </c>
    </row>
    <row r="27" spans="1:16" customFormat="1" x14ac:dyDescent="0.25">
      <c r="A27" s="16"/>
      <c r="B27" s="17"/>
      <c r="C27" s="106">
        <f t="shared" si="5"/>
        <v>0</v>
      </c>
      <c r="D27" s="17"/>
      <c r="E27" s="17"/>
      <c r="F27" s="17"/>
      <c r="G27" s="17"/>
      <c r="H27" s="17"/>
      <c r="I27" s="17"/>
      <c r="J27" s="17"/>
      <c r="K27" s="17"/>
      <c r="L27" s="106">
        <f t="shared" si="0"/>
        <v>0</v>
      </c>
      <c r="M27" s="106">
        <f t="shared" si="3"/>
        <v>0</v>
      </c>
      <c r="N27" s="114">
        <f t="shared" si="4"/>
        <v>0</v>
      </c>
      <c r="O27" s="114">
        <f t="shared" si="1"/>
        <v>0</v>
      </c>
      <c r="P27" s="111">
        <f t="shared" si="2"/>
        <v>0</v>
      </c>
    </row>
    <row r="28" spans="1:16" customFormat="1" x14ac:dyDescent="0.25">
      <c r="A28" s="16"/>
      <c r="B28" s="17"/>
      <c r="C28" s="106">
        <f t="shared" si="5"/>
        <v>0</v>
      </c>
      <c r="D28" s="17"/>
      <c r="E28" s="17"/>
      <c r="F28" s="17"/>
      <c r="G28" s="17"/>
      <c r="H28" s="17"/>
      <c r="I28" s="17"/>
      <c r="J28" s="17"/>
      <c r="K28" s="17"/>
      <c r="L28" s="106">
        <f t="shared" si="0"/>
        <v>0</v>
      </c>
      <c r="M28" s="106">
        <f t="shared" si="3"/>
        <v>0</v>
      </c>
      <c r="N28" s="114">
        <f t="shared" si="4"/>
        <v>0</v>
      </c>
      <c r="O28" s="114">
        <f t="shared" si="1"/>
        <v>0</v>
      </c>
      <c r="P28" s="111">
        <f t="shared" si="2"/>
        <v>0</v>
      </c>
    </row>
    <row r="29" spans="1:16" customFormat="1" x14ac:dyDescent="0.25">
      <c r="A29" s="16"/>
      <c r="B29" s="17"/>
      <c r="C29" s="106">
        <f t="shared" si="5"/>
        <v>0</v>
      </c>
      <c r="D29" s="17"/>
      <c r="E29" s="17"/>
      <c r="F29" s="17"/>
      <c r="G29" s="17"/>
      <c r="H29" s="17"/>
      <c r="I29" s="17"/>
      <c r="J29" s="17"/>
      <c r="K29" s="17"/>
      <c r="L29" s="106">
        <f t="shared" si="0"/>
        <v>0</v>
      </c>
      <c r="M29" s="106">
        <f t="shared" si="3"/>
        <v>0</v>
      </c>
      <c r="N29" s="114">
        <f t="shared" si="4"/>
        <v>0</v>
      </c>
      <c r="O29" s="114">
        <f t="shared" si="1"/>
        <v>0</v>
      </c>
      <c r="P29" s="111">
        <f t="shared" si="2"/>
        <v>0</v>
      </c>
    </row>
    <row r="30" spans="1:16" customFormat="1" x14ac:dyDescent="0.25">
      <c r="A30" s="16"/>
      <c r="B30" s="17"/>
      <c r="C30" s="106">
        <f t="shared" si="5"/>
        <v>0</v>
      </c>
      <c r="D30" s="17"/>
      <c r="E30" s="17"/>
      <c r="F30" s="17"/>
      <c r="G30" s="17"/>
      <c r="H30" s="17"/>
      <c r="I30" s="17"/>
      <c r="J30" s="17"/>
      <c r="K30" s="17"/>
      <c r="L30" s="106">
        <f t="shared" si="0"/>
        <v>0</v>
      </c>
      <c r="M30" s="106">
        <f t="shared" si="3"/>
        <v>0</v>
      </c>
      <c r="N30" s="114">
        <f t="shared" si="4"/>
        <v>0</v>
      </c>
      <c r="O30" s="114">
        <f t="shared" si="1"/>
        <v>0</v>
      </c>
      <c r="P30" s="111">
        <f t="shared" si="2"/>
        <v>0</v>
      </c>
    </row>
    <row r="31" spans="1:16" customFormat="1" x14ac:dyDescent="0.25">
      <c r="A31" s="16"/>
      <c r="B31" s="17"/>
      <c r="C31" s="106">
        <f t="shared" si="5"/>
        <v>0</v>
      </c>
      <c r="D31" s="17"/>
      <c r="E31" s="17"/>
      <c r="F31" s="17"/>
      <c r="G31" s="17"/>
      <c r="H31" s="17"/>
      <c r="I31" s="17"/>
      <c r="J31" s="17"/>
      <c r="K31" s="17"/>
      <c r="L31" s="106">
        <f t="shared" si="0"/>
        <v>0</v>
      </c>
      <c r="M31" s="106">
        <f t="shared" si="3"/>
        <v>0</v>
      </c>
      <c r="N31" s="114">
        <f t="shared" si="4"/>
        <v>0</v>
      </c>
      <c r="O31" s="114">
        <f t="shared" si="1"/>
        <v>0</v>
      </c>
      <c r="P31" s="111">
        <f t="shared" si="2"/>
        <v>0</v>
      </c>
    </row>
    <row r="32" spans="1:16" customFormat="1" x14ac:dyDescent="0.25">
      <c r="A32" s="16"/>
      <c r="B32" s="17"/>
      <c r="C32" s="106">
        <f t="shared" si="5"/>
        <v>0</v>
      </c>
      <c r="D32" s="17"/>
      <c r="E32" s="17"/>
      <c r="F32" s="17"/>
      <c r="G32" s="17"/>
      <c r="H32" s="17"/>
      <c r="I32" s="17"/>
      <c r="J32" s="17"/>
      <c r="K32" s="17"/>
      <c r="L32" s="106">
        <f t="shared" si="0"/>
        <v>0</v>
      </c>
      <c r="M32" s="106">
        <f t="shared" si="3"/>
        <v>0</v>
      </c>
      <c r="N32" s="114">
        <f t="shared" si="4"/>
        <v>0</v>
      </c>
      <c r="O32" s="114">
        <f t="shared" si="1"/>
        <v>0</v>
      </c>
      <c r="P32" s="111">
        <f t="shared" si="2"/>
        <v>0</v>
      </c>
    </row>
    <row r="33" spans="1:16" customFormat="1" x14ac:dyDescent="0.25">
      <c r="A33" s="16"/>
      <c r="B33" s="17"/>
      <c r="C33" s="106">
        <f t="shared" si="5"/>
        <v>0</v>
      </c>
      <c r="D33" s="17"/>
      <c r="E33" s="17"/>
      <c r="F33" s="17"/>
      <c r="G33" s="17"/>
      <c r="H33" s="17"/>
      <c r="I33" s="17"/>
      <c r="J33" s="17"/>
      <c r="K33" s="17"/>
      <c r="L33" s="106">
        <f t="shared" si="0"/>
        <v>0</v>
      </c>
      <c r="M33" s="106">
        <f t="shared" si="3"/>
        <v>0</v>
      </c>
      <c r="N33" s="114">
        <f t="shared" si="4"/>
        <v>0</v>
      </c>
      <c r="O33" s="114">
        <f t="shared" si="1"/>
        <v>0</v>
      </c>
      <c r="P33" s="111">
        <f t="shared" si="2"/>
        <v>0</v>
      </c>
    </row>
    <row r="34" spans="1:16" customFormat="1" x14ac:dyDescent="0.25">
      <c r="A34" s="16"/>
      <c r="B34" s="17"/>
      <c r="C34" s="106">
        <f t="shared" si="5"/>
        <v>0</v>
      </c>
      <c r="D34" s="17"/>
      <c r="E34" s="17"/>
      <c r="F34" s="17"/>
      <c r="G34" s="17"/>
      <c r="H34" s="17"/>
      <c r="I34" s="17"/>
      <c r="J34" s="17"/>
      <c r="K34" s="17"/>
      <c r="L34" s="106">
        <f t="shared" si="0"/>
        <v>0</v>
      </c>
      <c r="M34" s="106">
        <f t="shared" si="3"/>
        <v>0</v>
      </c>
      <c r="N34" s="114">
        <f t="shared" si="4"/>
        <v>0</v>
      </c>
      <c r="O34" s="114">
        <f t="shared" si="1"/>
        <v>0</v>
      </c>
      <c r="P34" s="111">
        <f t="shared" si="2"/>
        <v>0</v>
      </c>
    </row>
    <row r="35" spans="1:16" customFormat="1" x14ac:dyDescent="0.25">
      <c r="A35" s="16"/>
      <c r="B35" s="17"/>
      <c r="C35" s="106">
        <f t="shared" si="5"/>
        <v>0</v>
      </c>
      <c r="D35" s="17"/>
      <c r="E35" s="17"/>
      <c r="F35" s="17"/>
      <c r="G35" s="17"/>
      <c r="H35" s="17"/>
      <c r="I35" s="17"/>
      <c r="J35" s="17"/>
      <c r="K35" s="17"/>
      <c r="L35" s="106">
        <f t="shared" si="0"/>
        <v>0</v>
      </c>
      <c r="M35" s="106">
        <f t="shared" si="3"/>
        <v>0</v>
      </c>
      <c r="N35" s="114">
        <f t="shared" si="4"/>
        <v>0</v>
      </c>
      <c r="O35" s="114">
        <f t="shared" si="1"/>
        <v>0</v>
      </c>
      <c r="P35" s="111">
        <f t="shared" si="2"/>
        <v>0</v>
      </c>
    </row>
    <row r="36" spans="1:16" customFormat="1" x14ac:dyDescent="0.25">
      <c r="A36" s="16"/>
      <c r="B36" s="17"/>
      <c r="C36" s="106">
        <f t="shared" si="5"/>
        <v>0</v>
      </c>
      <c r="D36" s="17"/>
      <c r="E36" s="17"/>
      <c r="F36" s="17"/>
      <c r="G36" s="17"/>
      <c r="H36" s="17"/>
      <c r="I36" s="17"/>
      <c r="J36" s="17"/>
      <c r="K36" s="17"/>
      <c r="L36" s="106">
        <f t="shared" si="0"/>
        <v>0</v>
      </c>
      <c r="M36" s="106">
        <f t="shared" si="3"/>
        <v>0</v>
      </c>
      <c r="N36" s="114">
        <f t="shared" si="4"/>
        <v>0</v>
      </c>
      <c r="O36" s="114">
        <f t="shared" si="1"/>
        <v>0</v>
      </c>
      <c r="P36" s="111">
        <f t="shared" si="2"/>
        <v>0</v>
      </c>
    </row>
    <row r="37" spans="1:16" customFormat="1" x14ac:dyDescent="0.25">
      <c r="A37" s="16"/>
      <c r="B37" s="17"/>
      <c r="C37" s="106">
        <f t="shared" si="5"/>
        <v>0</v>
      </c>
      <c r="D37" s="17"/>
      <c r="E37" s="17"/>
      <c r="F37" s="17"/>
      <c r="G37" s="17"/>
      <c r="H37" s="17"/>
      <c r="I37" s="17"/>
      <c r="J37" s="17"/>
      <c r="K37" s="17"/>
      <c r="L37" s="106">
        <f t="shared" si="0"/>
        <v>0</v>
      </c>
      <c r="M37" s="106">
        <f t="shared" si="3"/>
        <v>0</v>
      </c>
      <c r="N37" s="114">
        <f t="shared" si="4"/>
        <v>0</v>
      </c>
      <c r="O37" s="114">
        <f t="shared" si="1"/>
        <v>0</v>
      </c>
      <c r="P37" s="111">
        <f t="shared" si="2"/>
        <v>0</v>
      </c>
    </row>
    <row r="38" spans="1:16" customFormat="1" x14ac:dyDescent="0.25">
      <c r="A38" s="16"/>
      <c r="B38" s="17"/>
      <c r="C38" s="106">
        <f t="shared" si="5"/>
        <v>0</v>
      </c>
      <c r="D38" s="17"/>
      <c r="E38" s="17"/>
      <c r="F38" s="17"/>
      <c r="G38" s="17"/>
      <c r="H38" s="17"/>
      <c r="I38" s="17"/>
      <c r="J38" s="17"/>
      <c r="K38" s="17"/>
      <c r="L38" s="106">
        <f t="shared" si="0"/>
        <v>0</v>
      </c>
      <c r="M38" s="106">
        <f t="shared" si="3"/>
        <v>0</v>
      </c>
      <c r="N38" s="114">
        <f t="shared" si="4"/>
        <v>0</v>
      </c>
      <c r="O38" s="114">
        <f t="shared" si="1"/>
        <v>0</v>
      </c>
      <c r="P38" s="111">
        <f t="shared" si="2"/>
        <v>0</v>
      </c>
    </row>
    <row r="39" spans="1:16" customFormat="1" x14ac:dyDescent="0.25">
      <c r="A39" s="16"/>
      <c r="B39" s="17"/>
      <c r="C39" s="106">
        <f t="shared" si="5"/>
        <v>0</v>
      </c>
      <c r="D39" s="17"/>
      <c r="E39" s="17"/>
      <c r="F39" s="17"/>
      <c r="G39" s="17"/>
      <c r="H39" s="17"/>
      <c r="I39" s="17"/>
      <c r="J39" s="17"/>
      <c r="K39" s="17"/>
      <c r="L39" s="106">
        <f t="shared" si="0"/>
        <v>0</v>
      </c>
      <c r="M39" s="106">
        <f t="shared" si="3"/>
        <v>0</v>
      </c>
      <c r="N39" s="114">
        <f t="shared" si="4"/>
        <v>0</v>
      </c>
      <c r="O39" s="114">
        <f t="shared" si="1"/>
        <v>0</v>
      </c>
      <c r="P39" s="111">
        <f t="shared" si="2"/>
        <v>0</v>
      </c>
    </row>
    <row r="40" spans="1:16" customFormat="1" x14ac:dyDescent="0.25">
      <c r="A40" s="16"/>
      <c r="B40" s="17"/>
      <c r="C40" s="106">
        <f t="shared" si="5"/>
        <v>0</v>
      </c>
      <c r="D40" s="17"/>
      <c r="E40" s="17"/>
      <c r="F40" s="17"/>
      <c r="G40" s="17"/>
      <c r="H40" s="17"/>
      <c r="I40" s="17"/>
      <c r="J40" s="17"/>
      <c r="K40" s="17"/>
      <c r="L40" s="106">
        <f t="shared" si="0"/>
        <v>0</v>
      </c>
      <c r="M40" s="106">
        <f t="shared" si="3"/>
        <v>0</v>
      </c>
      <c r="N40" s="114">
        <f t="shared" si="4"/>
        <v>0</v>
      </c>
      <c r="O40" s="114">
        <f t="shared" si="1"/>
        <v>0</v>
      </c>
      <c r="P40" s="111">
        <f t="shared" si="2"/>
        <v>0</v>
      </c>
    </row>
    <row r="41" spans="1:16" customFormat="1" x14ac:dyDescent="0.25">
      <c r="A41" s="16"/>
      <c r="B41" s="17"/>
      <c r="C41" s="106">
        <f t="shared" si="5"/>
        <v>0</v>
      </c>
      <c r="D41" s="17"/>
      <c r="E41" s="17"/>
      <c r="F41" s="17"/>
      <c r="G41" s="17"/>
      <c r="H41" s="17"/>
      <c r="I41" s="17"/>
      <c r="J41" s="17"/>
      <c r="K41" s="17"/>
      <c r="L41" s="106">
        <f t="shared" si="0"/>
        <v>0</v>
      </c>
      <c r="M41" s="106">
        <f t="shared" si="3"/>
        <v>0</v>
      </c>
      <c r="N41" s="114">
        <f t="shared" si="4"/>
        <v>0</v>
      </c>
      <c r="O41" s="114">
        <f t="shared" si="1"/>
        <v>0</v>
      </c>
      <c r="P41" s="111">
        <f t="shared" si="2"/>
        <v>0</v>
      </c>
    </row>
    <row r="42" spans="1:16" customFormat="1" x14ac:dyDescent="0.25">
      <c r="A42" s="16"/>
      <c r="B42" s="17"/>
      <c r="C42" s="106">
        <f t="shared" si="5"/>
        <v>0</v>
      </c>
      <c r="D42" s="17"/>
      <c r="E42" s="17"/>
      <c r="F42" s="17"/>
      <c r="G42" s="17"/>
      <c r="H42" s="17"/>
      <c r="I42" s="17"/>
      <c r="J42" s="17"/>
      <c r="K42" s="17"/>
      <c r="L42" s="106">
        <f t="shared" si="0"/>
        <v>0</v>
      </c>
      <c r="M42" s="106">
        <f t="shared" si="3"/>
        <v>0</v>
      </c>
      <c r="N42" s="114">
        <f t="shared" si="4"/>
        <v>0</v>
      </c>
      <c r="O42" s="114">
        <f t="shared" si="1"/>
        <v>0</v>
      </c>
      <c r="P42" s="111">
        <f t="shared" si="2"/>
        <v>0</v>
      </c>
    </row>
    <row r="43" spans="1:16" customFormat="1" x14ac:dyDescent="0.25">
      <c r="A43" s="16"/>
      <c r="B43" s="17"/>
      <c r="C43" s="106">
        <f t="shared" si="5"/>
        <v>0</v>
      </c>
      <c r="D43" s="17"/>
      <c r="E43" s="17"/>
      <c r="F43" s="17"/>
      <c r="G43" s="17"/>
      <c r="H43" s="17"/>
      <c r="I43" s="17"/>
      <c r="J43" s="17"/>
      <c r="K43" s="17"/>
      <c r="L43" s="106">
        <f t="shared" si="0"/>
        <v>0</v>
      </c>
      <c r="M43" s="106">
        <f t="shared" si="3"/>
        <v>0</v>
      </c>
      <c r="N43" s="114">
        <f t="shared" si="4"/>
        <v>0</v>
      </c>
      <c r="O43" s="114">
        <f t="shared" si="1"/>
        <v>0</v>
      </c>
      <c r="P43" s="111">
        <f t="shared" si="2"/>
        <v>0</v>
      </c>
    </row>
    <row r="44" spans="1:16" customFormat="1" x14ac:dyDescent="0.25">
      <c r="A44" s="16"/>
      <c r="B44" s="17"/>
      <c r="C44" s="106">
        <f t="shared" si="5"/>
        <v>0</v>
      </c>
      <c r="D44" s="17"/>
      <c r="E44" s="17"/>
      <c r="F44" s="17"/>
      <c r="G44" s="17"/>
      <c r="H44" s="17"/>
      <c r="I44" s="17"/>
      <c r="J44" s="17"/>
      <c r="K44" s="17"/>
      <c r="L44" s="106">
        <f t="shared" si="0"/>
        <v>0</v>
      </c>
      <c r="M44" s="106">
        <f t="shared" si="3"/>
        <v>0</v>
      </c>
      <c r="N44" s="114">
        <f t="shared" si="4"/>
        <v>0</v>
      </c>
      <c r="O44" s="114">
        <f t="shared" si="1"/>
        <v>0</v>
      </c>
      <c r="P44" s="111">
        <f t="shared" si="2"/>
        <v>0</v>
      </c>
    </row>
    <row r="45" spans="1:16" customFormat="1" x14ac:dyDescent="0.25">
      <c r="A45" s="16"/>
      <c r="B45" s="17"/>
      <c r="C45" s="106">
        <f t="shared" si="5"/>
        <v>0</v>
      </c>
      <c r="D45" s="17"/>
      <c r="E45" s="17"/>
      <c r="F45" s="17"/>
      <c r="G45" s="17"/>
      <c r="H45" s="17"/>
      <c r="I45" s="17"/>
      <c r="J45" s="17"/>
      <c r="K45" s="17"/>
      <c r="L45" s="106">
        <f t="shared" si="0"/>
        <v>0</v>
      </c>
      <c r="M45" s="106">
        <f t="shared" si="3"/>
        <v>0</v>
      </c>
      <c r="N45" s="114">
        <f t="shared" si="4"/>
        <v>0</v>
      </c>
      <c r="O45" s="114">
        <f t="shared" si="1"/>
        <v>0</v>
      </c>
      <c r="P45" s="111">
        <f t="shared" si="2"/>
        <v>0</v>
      </c>
    </row>
    <row r="46" spans="1:16" customFormat="1" x14ac:dyDescent="0.25">
      <c r="A46" s="16"/>
      <c r="B46" s="17"/>
      <c r="C46" s="106">
        <f t="shared" si="5"/>
        <v>0</v>
      </c>
      <c r="D46" s="17"/>
      <c r="E46" s="17"/>
      <c r="F46" s="17"/>
      <c r="G46" s="17"/>
      <c r="H46" s="17"/>
      <c r="I46" s="17"/>
      <c r="J46" s="17"/>
      <c r="K46" s="17"/>
      <c r="L46" s="106">
        <f t="shared" si="0"/>
        <v>0</v>
      </c>
      <c r="M46" s="106">
        <f t="shared" si="3"/>
        <v>0</v>
      </c>
      <c r="N46" s="114">
        <f t="shared" si="4"/>
        <v>0</v>
      </c>
      <c r="O46" s="114">
        <f t="shared" si="1"/>
        <v>0</v>
      </c>
      <c r="P46" s="111">
        <f t="shared" si="2"/>
        <v>0</v>
      </c>
    </row>
    <row r="47" spans="1:16" customFormat="1" x14ac:dyDescent="0.25">
      <c r="A47" s="16"/>
      <c r="B47" s="17"/>
      <c r="C47" s="106">
        <f t="shared" si="5"/>
        <v>0</v>
      </c>
      <c r="D47" s="17"/>
      <c r="E47" s="17"/>
      <c r="F47" s="17"/>
      <c r="G47" s="17"/>
      <c r="H47" s="17"/>
      <c r="I47" s="17"/>
      <c r="J47" s="17"/>
      <c r="K47" s="17"/>
      <c r="L47" s="106">
        <f t="shared" si="0"/>
        <v>0</v>
      </c>
      <c r="M47" s="106">
        <f t="shared" si="3"/>
        <v>0</v>
      </c>
      <c r="N47" s="114">
        <f t="shared" si="4"/>
        <v>0</v>
      </c>
      <c r="O47" s="114">
        <f t="shared" si="1"/>
        <v>0</v>
      </c>
      <c r="P47" s="111">
        <f t="shared" si="2"/>
        <v>0</v>
      </c>
    </row>
    <row r="48" spans="1:16" customFormat="1" x14ac:dyDescent="0.25">
      <c r="A48" s="16"/>
      <c r="B48" s="17"/>
      <c r="C48" s="106">
        <f t="shared" si="5"/>
        <v>0</v>
      </c>
      <c r="D48" s="17"/>
      <c r="E48" s="17"/>
      <c r="F48" s="17"/>
      <c r="G48" s="17"/>
      <c r="H48" s="17"/>
      <c r="I48" s="17"/>
      <c r="J48" s="17"/>
      <c r="K48" s="17"/>
      <c r="L48" s="106">
        <f t="shared" si="0"/>
        <v>0</v>
      </c>
      <c r="M48" s="106">
        <f t="shared" si="3"/>
        <v>0</v>
      </c>
      <c r="N48" s="114">
        <f t="shared" si="4"/>
        <v>0</v>
      </c>
      <c r="O48" s="114">
        <f t="shared" si="1"/>
        <v>0</v>
      </c>
      <c r="P48" s="111">
        <f t="shared" si="2"/>
        <v>0</v>
      </c>
    </row>
    <row r="49" spans="1:16" customFormat="1" x14ac:dyDescent="0.25">
      <c r="A49" s="16"/>
      <c r="B49" s="17"/>
      <c r="C49" s="106">
        <f t="shared" si="5"/>
        <v>0</v>
      </c>
      <c r="D49" s="17"/>
      <c r="E49" s="17"/>
      <c r="F49" s="17"/>
      <c r="G49" s="17"/>
      <c r="H49" s="17"/>
      <c r="I49" s="17"/>
      <c r="J49" s="17"/>
      <c r="K49" s="17"/>
      <c r="L49" s="106">
        <f t="shared" si="0"/>
        <v>0</v>
      </c>
      <c r="M49" s="106">
        <f t="shared" si="3"/>
        <v>0</v>
      </c>
      <c r="N49" s="114">
        <f t="shared" si="4"/>
        <v>0</v>
      </c>
      <c r="O49" s="114">
        <f t="shared" si="1"/>
        <v>0</v>
      </c>
      <c r="P49" s="111">
        <f t="shared" si="2"/>
        <v>0</v>
      </c>
    </row>
    <row r="50" spans="1:16" customFormat="1" x14ac:dyDescent="0.25">
      <c r="A50" s="16"/>
      <c r="B50" s="17"/>
      <c r="C50" s="106">
        <f t="shared" si="5"/>
        <v>0</v>
      </c>
      <c r="D50" s="17"/>
      <c r="E50" s="17"/>
      <c r="F50" s="17"/>
      <c r="G50" s="17"/>
      <c r="H50" s="17"/>
      <c r="I50" s="17"/>
      <c r="J50" s="17"/>
      <c r="K50" s="17"/>
      <c r="L50" s="106">
        <f t="shared" si="0"/>
        <v>0</v>
      </c>
      <c r="M50" s="106">
        <f t="shared" si="3"/>
        <v>0</v>
      </c>
      <c r="N50" s="114">
        <f t="shared" si="4"/>
        <v>0</v>
      </c>
      <c r="O50" s="114">
        <f t="shared" si="1"/>
        <v>0</v>
      </c>
      <c r="P50" s="111">
        <f t="shared" si="2"/>
        <v>0</v>
      </c>
    </row>
    <row r="51" spans="1:16" customFormat="1" x14ac:dyDescent="0.25">
      <c r="A51" s="16"/>
      <c r="B51" s="17"/>
      <c r="C51" s="106">
        <f t="shared" si="5"/>
        <v>0</v>
      </c>
      <c r="D51" s="17"/>
      <c r="E51" s="17"/>
      <c r="F51" s="17"/>
      <c r="G51" s="17"/>
      <c r="H51" s="17"/>
      <c r="I51" s="17"/>
      <c r="J51" s="17"/>
      <c r="K51" s="17"/>
      <c r="L51" s="106">
        <f t="shared" si="0"/>
        <v>0</v>
      </c>
      <c r="M51" s="106">
        <f t="shared" si="3"/>
        <v>0</v>
      </c>
      <c r="N51" s="114">
        <f t="shared" si="4"/>
        <v>0</v>
      </c>
      <c r="O51" s="114">
        <f t="shared" si="1"/>
        <v>0</v>
      </c>
      <c r="P51" s="111">
        <f t="shared" si="2"/>
        <v>0</v>
      </c>
    </row>
    <row r="52" spans="1:16" customFormat="1" x14ac:dyDescent="0.25">
      <c r="A52" s="16"/>
      <c r="B52" s="17"/>
      <c r="C52" s="106">
        <f t="shared" si="5"/>
        <v>0</v>
      </c>
      <c r="D52" s="17"/>
      <c r="E52" s="17"/>
      <c r="F52" s="17"/>
      <c r="G52" s="17"/>
      <c r="H52" s="17"/>
      <c r="I52" s="17"/>
      <c r="J52" s="17"/>
      <c r="K52" s="17"/>
      <c r="L52" s="106">
        <f t="shared" si="0"/>
        <v>0</v>
      </c>
      <c r="M52" s="106">
        <f t="shared" si="3"/>
        <v>0</v>
      </c>
      <c r="N52" s="114">
        <f t="shared" si="4"/>
        <v>0</v>
      </c>
      <c r="O52" s="114">
        <f t="shared" si="1"/>
        <v>0</v>
      </c>
      <c r="P52" s="111">
        <f t="shared" si="2"/>
        <v>0</v>
      </c>
    </row>
    <row r="53" spans="1:16" customFormat="1" x14ac:dyDescent="0.25">
      <c r="A53" s="16"/>
      <c r="B53" s="17"/>
      <c r="C53" s="106">
        <f t="shared" si="5"/>
        <v>0</v>
      </c>
      <c r="D53" s="17"/>
      <c r="E53" s="17"/>
      <c r="F53" s="17"/>
      <c r="G53" s="17"/>
      <c r="H53" s="17"/>
      <c r="I53" s="17"/>
      <c r="J53" s="17"/>
      <c r="K53" s="17"/>
      <c r="L53" s="106">
        <f t="shared" si="0"/>
        <v>0</v>
      </c>
      <c r="M53" s="106">
        <f t="shared" si="3"/>
        <v>0</v>
      </c>
      <c r="N53" s="114">
        <f t="shared" si="4"/>
        <v>0</v>
      </c>
      <c r="O53" s="114">
        <f t="shared" si="1"/>
        <v>0</v>
      </c>
      <c r="P53" s="111">
        <f t="shared" si="2"/>
        <v>0</v>
      </c>
    </row>
    <row r="54" spans="1:16" customFormat="1" x14ac:dyDescent="0.25">
      <c r="A54" s="16"/>
      <c r="B54" s="17"/>
      <c r="C54" s="106">
        <f t="shared" si="5"/>
        <v>0</v>
      </c>
      <c r="D54" s="17"/>
      <c r="E54" s="17"/>
      <c r="F54" s="17"/>
      <c r="G54" s="17"/>
      <c r="H54" s="17"/>
      <c r="I54" s="17"/>
      <c r="J54" s="17"/>
      <c r="K54" s="17"/>
      <c r="L54" s="106">
        <f t="shared" si="0"/>
        <v>0</v>
      </c>
      <c r="M54" s="106">
        <f t="shared" si="3"/>
        <v>0</v>
      </c>
      <c r="N54" s="114">
        <f t="shared" si="4"/>
        <v>0</v>
      </c>
      <c r="O54" s="114">
        <f t="shared" si="1"/>
        <v>0</v>
      </c>
      <c r="P54" s="111">
        <f t="shared" si="2"/>
        <v>0</v>
      </c>
    </row>
    <row r="55" spans="1:16" customFormat="1" x14ac:dyDescent="0.25">
      <c r="A55" s="16"/>
      <c r="B55" s="17"/>
      <c r="C55" s="106">
        <f t="shared" si="5"/>
        <v>0</v>
      </c>
      <c r="D55" s="17"/>
      <c r="E55" s="17"/>
      <c r="F55" s="17"/>
      <c r="G55" s="17"/>
      <c r="H55" s="17"/>
      <c r="I55" s="17"/>
      <c r="J55" s="17"/>
      <c r="K55" s="17"/>
      <c r="L55" s="106">
        <f t="shared" si="0"/>
        <v>0</v>
      </c>
      <c r="M55" s="106">
        <f t="shared" si="3"/>
        <v>0</v>
      </c>
      <c r="N55" s="114">
        <f t="shared" si="4"/>
        <v>0</v>
      </c>
      <c r="O55" s="114">
        <f t="shared" si="1"/>
        <v>0</v>
      </c>
      <c r="P55" s="111">
        <f t="shared" si="2"/>
        <v>0</v>
      </c>
    </row>
    <row r="56" spans="1:16" customFormat="1" x14ac:dyDescent="0.25">
      <c r="A56" s="16"/>
      <c r="B56" s="17"/>
      <c r="C56" s="106">
        <f t="shared" si="5"/>
        <v>0</v>
      </c>
      <c r="D56" s="17"/>
      <c r="E56" s="17"/>
      <c r="F56" s="17"/>
      <c r="G56" s="17"/>
      <c r="H56" s="17"/>
      <c r="I56" s="17"/>
      <c r="J56" s="17"/>
      <c r="K56" s="17"/>
      <c r="L56" s="106">
        <f t="shared" si="0"/>
        <v>0</v>
      </c>
      <c r="M56" s="106">
        <f t="shared" si="3"/>
        <v>0</v>
      </c>
      <c r="N56" s="114">
        <f t="shared" si="4"/>
        <v>0</v>
      </c>
      <c r="O56" s="114">
        <f t="shared" si="1"/>
        <v>0</v>
      </c>
      <c r="P56" s="111">
        <f t="shared" si="2"/>
        <v>0</v>
      </c>
    </row>
    <row r="57" spans="1:16" customFormat="1" x14ac:dyDescent="0.25">
      <c r="A57" s="16"/>
      <c r="B57" s="17"/>
      <c r="C57" s="106">
        <f t="shared" si="5"/>
        <v>0</v>
      </c>
      <c r="D57" s="17"/>
      <c r="E57" s="17"/>
      <c r="F57" s="17"/>
      <c r="G57" s="17"/>
      <c r="H57" s="17"/>
      <c r="I57" s="17"/>
      <c r="J57" s="17"/>
      <c r="K57" s="17"/>
      <c r="L57" s="106">
        <f t="shared" si="0"/>
        <v>0</v>
      </c>
      <c r="M57" s="106">
        <f t="shared" si="3"/>
        <v>0</v>
      </c>
      <c r="N57" s="114">
        <f t="shared" si="4"/>
        <v>0</v>
      </c>
      <c r="O57" s="114">
        <f t="shared" si="1"/>
        <v>0</v>
      </c>
      <c r="P57" s="111">
        <f t="shared" si="2"/>
        <v>0</v>
      </c>
    </row>
    <row r="58" spans="1:16" customFormat="1" x14ac:dyDescent="0.25">
      <c r="A58" s="16"/>
      <c r="B58" s="17"/>
      <c r="C58" s="106">
        <f t="shared" si="5"/>
        <v>0</v>
      </c>
      <c r="D58" s="17"/>
      <c r="E58" s="17"/>
      <c r="F58" s="17"/>
      <c r="G58" s="17"/>
      <c r="H58" s="17"/>
      <c r="I58" s="17"/>
      <c r="J58" s="17"/>
      <c r="K58" s="17"/>
      <c r="L58" s="106">
        <f t="shared" si="0"/>
        <v>0</v>
      </c>
      <c r="M58" s="106">
        <f t="shared" si="3"/>
        <v>0</v>
      </c>
      <c r="N58" s="114">
        <f t="shared" si="4"/>
        <v>0</v>
      </c>
      <c r="O58" s="114">
        <f t="shared" si="1"/>
        <v>0</v>
      </c>
      <c r="P58" s="111">
        <f t="shared" si="2"/>
        <v>0</v>
      </c>
    </row>
    <row r="59" spans="1:16" customFormat="1" x14ac:dyDescent="0.25">
      <c r="A59" s="16"/>
      <c r="B59" s="17"/>
      <c r="C59" s="106">
        <f t="shared" si="5"/>
        <v>0</v>
      </c>
      <c r="D59" s="17"/>
      <c r="E59" s="17"/>
      <c r="F59" s="17"/>
      <c r="G59" s="17"/>
      <c r="H59" s="17"/>
      <c r="I59" s="17"/>
      <c r="J59" s="17"/>
      <c r="K59" s="17"/>
      <c r="L59" s="106">
        <f t="shared" si="0"/>
        <v>0</v>
      </c>
      <c r="M59" s="106">
        <f t="shared" si="3"/>
        <v>0</v>
      </c>
      <c r="N59" s="114">
        <f t="shared" si="4"/>
        <v>0</v>
      </c>
      <c r="O59" s="114">
        <f t="shared" si="1"/>
        <v>0</v>
      </c>
      <c r="P59" s="111">
        <f t="shared" si="2"/>
        <v>0</v>
      </c>
    </row>
    <row r="60" spans="1:16" customFormat="1" x14ac:dyDescent="0.25">
      <c r="A60" s="16"/>
      <c r="B60" s="17"/>
      <c r="C60" s="106">
        <f t="shared" si="5"/>
        <v>0</v>
      </c>
      <c r="D60" s="17"/>
      <c r="E60" s="17"/>
      <c r="F60" s="17"/>
      <c r="G60" s="17"/>
      <c r="H60" s="17"/>
      <c r="I60" s="17"/>
      <c r="J60" s="17"/>
      <c r="K60" s="17"/>
      <c r="L60" s="106">
        <f t="shared" si="0"/>
        <v>0</v>
      </c>
      <c r="M60" s="106">
        <f t="shared" si="3"/>
        <v>0</v>
      </c>
      <c r="N60" s="114">
        <f t="shared" si="4"/>
        <v>0</v>
      </c>
      <c r="O60" s="114">
        <f t="shared" si="1"/>
        <v>0</v>
      </c>
      <c r="P60" s="111">
        <f t="shared" si="2"/>
        <v>0</v>
      </c>
    </row>
    <row r="61" spans="1:16" customFormat="1" x14ac:dyDescent="0.25">
      <c r="A61" s="16"/>
      <c r="B61" s="17"/>
      <c r="C61" s="106">
        <f t="shared" si="5"/>
        <v>0</v>
      </c>
      <c r="D61" s="17"/>
      <c r="E61" s="17"/>
      <c r="F61" s="17"/>
      <c r="G61" s="17"/>
      <c r="H61" s="17"/>
      <c r="I61" s="17"/>
      <c r="J61" s="17"/>
      <c r="K61" s="17"/>
      <c r="L61" s="106">
        <f t="shared" si="0"/>
        <v>0</v>
      </c>
      <c r="M61" s="106">
        <f t="shared" si="3"/>
        <v>0</v>
      </c>
      <c r="N61" s="114">
        <f t="shared" si="4"/>
        <v>0</v>
      </c>
      <c r="O61" s="114">
        <f t="shared" si="1"/>
        <v>0</v>
      </c>
      <c r="P61" s="111">
        <f t="shared" si="2"/>
        <v>0</v>
      </c>
    </row>
    <row r="62" spans="1:16" customFormat="1" x14ac:dyDescent="0.25">
      <c r="A62" s="16"/>
      <c r="B62" s="17"/>
      <c r="C62" s="106">
        <f t="shared" si="5"/>
        <v>0</v>
      </c>
      <c r="D62" s="17"/>
      <c r="E62" s="17"/>
      <c r="F62" s="17"/>
      <c r="G62" s="17"/>
      <c r="H62" s="17"/>
      <c r="I62" s="17"/>
      <c r="J62" s="17"/>
      <c r="K62" s="17"/>
      <c r="L62" s="106">
        <f t="shared" si="0"/>
        <v>0</v>
      </c>
      <c r="M62" s="106">
        <f t="shared" si="3"/>
        <v>0</v>
      </c>
      <c r="N62" s="114">
        <f t="shared" si="4"/>
        <v>0</v>
      </c>
      <c r="O62" s="114">
        <f t="shared" si="1"/>
        <v>0</v>
      </c>
      <c r="P62" s="111">
        <f t="shared" si="2"/>
        <v>0</v>
      </c>
    </row>
    <row r="63" spans="1:16" customFormat="1" x14ac:dyDescent="0.25">
      <c r="A63" s="16"/>
      <c r="B63" s="17"/>
      <c r="C63" s="106">
        <f t="shared" si="5"/>
        <v>0</v>
      </c>
      <c r="D63" s="17"/>
      <c r="E63" s="17"/>
      <c r="F63" s="17"/>
      <c r="G63" s="17"/>
      <c r="H63" s="17"/>
      <c r="I63" s="17"/>
      <c r="J63" s="17"/>
      <c r="K63" s="17"/>
      <c r="L63" s="106">
        <f t="shared" si="0"/>
        <v>0</v>
      </c>
      <c r="M63" s="106">
        <f t="shared" si="3"/>
        <v>0</v>
      </c>
      <c r="N63" s="114">
        <f t="shared" si="4"/>
        <v>0</v>
      </c>
      <c r="O63" s="114">
        <f t="shared" si="1"/>
        <v>0</v>
      </c>
      <c r="P63" s="111">
        <f t="shared" si="2"/>
        <v>0</v>
      </c>
    </row>
    <row r="64" spans="1:16" customFormat="1" x14ac:dyDescent="0.25">
      <c r="A64" s="16"/>
      <c r="B64" s="17"/>
      <c r="C64" s="106">
        <f t="shared" si="5"/>
        <v>0</v>
      </c>
      <c r="D64" s="17"/>
      <c r="E64" s="17"/>
      <c r="F64" s="17"/>
      <c r="G64" s="17"/>
      <c r="H64" s="17"/>
      <c r="I64" s="17"/>
      <c r="J64" s="17"/>
      <c r="K64" s="17"/>
      <c r="L64" s="106">
        <f t="shared" si="0"/>
        <v>0</v>
      </c>
      <c r="M64" s="106">
        <f t="shared" si="3"/>
        <v>0</v>
      </c>
      <c r="N64" s="114">
        <f t="shared" si="4"/>
        <v>0</v>
      </c>
      <c r="O64" s="114">
        <f t="shared" si="1"/>
        <v>0</v>
      </c>
      <c r="P64" s="111">
        <f t="shared" si="2"/>
        <v>0</v>
      </c>
    </row>
    <row r="65" spans="1:16" customFormat="1" x14ac:dyDescent="0.25">
      <c r="A65" s="16"/>
      <c r="B65" s="17"/>
      <c r="C65" s="106">
        <f t="shared" si="5"/>
        <v>0</v>
      </c>
      <c r="D65" s="17"/>
      <c r="E65" s="17"/>
      <c r="F65" s="17"/>
      <c r="G65" s="17"/>
      <c r="H65" s="17"/>
      <c r="I65" s="17"/>
      <c r="J65" s="17"/>
      <c r="K65" s="17"/>
      <c r="L65" s="106">
        <f t="shared" si="0"/>
        <v>0</v>
      </c>
      <c r="M65" s="106">
        <f t="shared" si="3"/>
        <v>0</v>
      </c>
      <c r="N65" s="114">
        <f t="shared" si="4"/>
        <v>0</v>
      </c>
      <c r="O65" s="114">
        <f t="shared" si="1"/>
        <v>0</v>
      </c>
      <c r="P65" s="111">
        <f t="shared" si="2"/>
        <v>0</v>
      </c>
    </row>
    <row r="66" spans="1:16" customFormat="1" x14ac:dyDescent="0.25">
      <c r="A66" s="16"/>
      <c r="B66" s="17"/>
      <c r="C66" s="106">
        <f t="shared" si="5"/>
        <v>0</v>
      </c>
      <c r="D66" s="17"/>
      <c r="E66" s="17"/>
      <c r="F66" s="17"/>
      <c r="G66" s="17"/>
      <c r="H66" s="17"/>
      <c r="I66" s="17"/>
      <c r="J66" s="17"/>
      <c r="K66" s="17"/>
      <c r="L66" s="106">
        <f t="shared" si="0"/>
        <v>0</v>
      </c>
      <c r="M66" s="106">
        <f t="shared" si="3"/>
        <v>0</v>
      </c>
      <c r="N66" s="114">
        <f t="shared" ref="N66:N129" si="6">IF($C66=0,0,($M66/$C66)-1)</f>
        <v>0</v>
      </c>
      <c r="O66" s="114">
        <f t="shared" si="1"/>
        <v>0</v>
      </c>
      <c r="P66" s="111">
        <f t="shared" ref="P66:P129" si="7">IF($O66=0,0,((8/52)*0.75*$C66)-$L66)</f>
        <v>0</v>
      </c>
    </row>
    <row r="67" spans="1:16" customFormat="1" x14ac:dyDescent="0.25">
      <c r="A67" s="16"/>
      <c r="B67" s="17"/>
      <c r="C67" s="106">
        <f t="shared" ref="C67:C130" si="8">IFERROR(($B67*4),"")</f>
        <v>0</v>
      </c>
      <c r="D67" s="17"/>
      <c r="E67" s="17"/>
      <c r="F67" s="17"/>
      <c r="G67" s="17"/>
      <c r="H67" s="17"/>
      <c r="I67" s="17"/>
      <c r="J67" s="17"/>
      <c r="K67" s="17"/>
      <c r="L67" s="106">
        <f t="shared" ref="L67:L130" si="9">SUM($D67:$K67)</f>
        <v>0</v>
      </c>
      <c r="M67" s="106">
        <f t="shared" ref="M67:M130" si="10">IFERROR(($L67/8*52),"")</f>
        <v>0</v>
      </c>
      <c r="N67" s="114">
        <f t="shared" si="6"/>
        <v>0</v>
      </c>
      <c r="O67" s="114">
        <f t="shared" ref="O67:O130" si="11">IF($N67&gt;-0.25,0,$N67-(-0.25))</f>
        <v>0</v>
      </c>
      <c r="P67" s="111">
        <f t="shared" si="7"/>
        <v>0</v>
      </c>
    </row>
    <row r="68" spans="1:16" customFormat="1" x14ac:dyDescent="0.25">
      <c r="A68" s="16"/>
      <c r="B68" s="17"/>
      <c r="C68" s="106">
        <f t="shared" si="8"/>
        <v>0</v>
      </c>
      <c r="D68" s="17"/>
      <c r="E68" s="17"/>
      <c r="F68" s="17"/>
      <c r="G68" s="17"/>
      <c r="H68" s="17"/>
      <c r="I68" s="17"/>
      <c r="J68" s="17"/>
      <c r="K68" s="17"/>
      <c r="L68" s="106">
        <f t="shared" si="9"/>
        <v>0</v>
      </c>
      <c r="M68" s="106">
        <f t="shared" si="10"/>
        <v>0</v>
      </c>
      <c r="N68" s="114">
        <f t="shared" si="6"/>
        <v>0</v>
      </c>
      <c r="O68" s="114">
        <f t="shared" si="11"/>
        <v>0</v>
      </c>
      <c r="P68" s="111">
        <f t="shared" si="7"/>
        <v>0</v>
      </c>
    </row>
    <row r="69" spans="1:16" customFormat="1" x14ac:dyDescent="0.25">
      <c r="A69" s="16"/>
      <c r="B69" s="17"/>
      <c r="C69" s="106">
        <f t="shared" si="8"/>
        <v>0</v>
      </c>
      <c r="D69" s="17"/>
      <c r="E69" s="17"/>
      <c r="F69" s="17"/>
      <c r="G69" s="17"/>
      <c r="H69" s="17"/>
      <c r="I69" s="17"/>
      <c r="J69" s="17"/>
      <c r="K69" s="17"/>
      <c r="L69" s="106">
        <f t="shared" si="9"/>
        <v>0</v>
      </c>
      <c r="M69" s="106">
        <f t="shared" si="10"/>
        <v>0</v>
      </c>
      <c r="N69" s="114">
        <f t="shared" si="6"/>
        <v>0</v>
      </c>
      <c r="O69" s="114">
        <f t="shared" si="11"/>
        <v>0</v>
      </c>
      <c r="P69" s="111">
        <f t="shared" si="7"/>
        <v>0</v>
      </c>
    </row>
    <row r="70" spans="1:16" customFormat="1" x14ac:dyDescent="0.25">
      <c r="A70" s="16"/>
      <c r="B70" s="17"/>
      <c r="C70" s="106">
        <f t="shared" si="8"/>
        <v>0</v>
      </c>
      <c r="D70" s="17"/>
      <c r="E70" s="17"/>
      <c r="F70" s="17"/>
      <c r="G70" s="17"/>
      <c r="H70" s="17"/>
      <c r="I70" s="17"/>
      <c r="J70" s="17"/>
      <c r="K70" s="17"/>
      <c r="L70" s="106">
        <f t="shared" si="9"/>
        <v>0</v>
      </c>
      <c r="M70" s="106">
        <f t="shared" si="10"/>
        <v>0</v>
      </c>
      <c r="N70" s="114">
        <f t="shared" si="6"/>
        <v>0</v>
      </c>
      <c r="O70" s="114">
        <f t="shared" si="11"/>
        <v>0</v>
      </c>
      <c r="P70" s="111">
        <f t="shared" si="7"/>
        <v>0</v>
      </c>
    </row>
    <row r="71" spans="1:16" customFormat="1" x14ac:dyDescent="0.25">
      <c r="A71" s="16"/>
      <c r="B71" s="17"/>
      <c r="C71" s="106">
        <f t="shared" si="8"/>
        <v>0</v>
      </c>
      <c r="D71" s="17"/>
      <c r="E71" s="17"/>
      <c r="F71" s="17"/>
      <c r="G71" s="17"/>
      <c r="H71" s="17"/>
      <c r="I71" s="17"/>
      <c r="J71" s="17"/>
      <c r="K71" s="17"/>
      <c r="L71" s="106">
        <f t="shared" si="9"/>
        <v>0</v>
      </c>
      <c r="M71" s="106">
        <f t="shared" si="10"/>
        <v>0</v>
      </c>
      <c r="N71" s="114">
        <f t="shared" si="6"/>
        <v>0</v>
      </c>
      <c r="O71" s="114">
        <f t="shared" si="11"/>
        <v>0</v>
      </c>
      <c r="P71" s="111">
        <f t="shared" si="7"/>
        <v>0</v>
      </c>
    </row>
    <row r="72" spans="1:16" customFormat="1" x14ac:dyDescent="0.25">
      <c r="A72" s="16"/>
      <c r="B72" s="17"/>
      <c r="C72" s="106">
        <f t="shared" si="8"/>
        <v>0</v>
      </c>
      <c r="D72" s="17"/>
      <c r="E72" s="17"/>
      <c r="F72" s="17"/>
      <c r="G72" s="17"/>
      <c r="H72" s="17"/>
      <c r="I72" s="17"/>
      <c r="J72" s="17"/>
      <c r="K72" s="17"/>
      <c r="L72" s="106">
        <f t="shared" si="9"/>
        <v>0</v>
      </c>
      <c r="M72" s="106">
        <f t="shared" si="10"/>
        <v>0</v>
      </c>
      <c r="N72" s="114">
        <f t="shared" si="6"/>
        <v>0</v>
      </c>
      <c r="O72" s="114">
        <f t="shared" si="11"/>
        <v>0</v>
      </c>
      <c r="P72" s="111">
        <f t="shared" si="7"/>
        <v>0</v>
      </c>
    </row>
    <row r="73" spans="1:16" customFormat="1" x14ac:dyDescent="0.25">
      <c r="A73" s="16"/>
      <c r="B73" s="17"/>
      <c r="C73" s="106">
        <f t="shared" si="8"/>
        <v>0</v>
      </c>
      <c r="D73" s="17"/>
      <c r="E73" s="17"/>
      <c r="F73" s="17"/>
      <c r="G73" s="17"/>
      <c r="H73" s="17"/>
      <c r="I73" s="17"/>
      <c r="J73" s="17"/>
      <c r="K73" s="17"/>
      <c r="L73" s="106">
        <f t="shared" si="9"/>
        <v>0</v>
      </c>
      <c r="M73" s="106">
        <f t="shared" si="10"/>
        <v>0</v>
      </c>
      <c r="N73" s="114">
        <f t="shared" si="6"/>
        <v>0</v>
      </c>
      <c r="O73" s="114">
        <f t="shared" si="11"/>
        <v>0</v>
      </c>
      <c r="P73" s="111">
        <f t="shared" si="7"/>
        <v>0</v>
      </c>
    </row>
    <row r="74" spans="1:16" customFormat="1" x14ac:dyDescent="0.25">
      <c r="A74" s="16"/>
      <c r="B74" s="17"/>
      <c r="C74" s="106">
        <f t="shared" si="8"/>
        <v>0</v>
      </c>
      <c r="D74" s="17"/>
      <c r="E74" s="17"/>
      <c r="F74" s="17"/>
      <c r="G74" s="17"/>
      <c r="H74" s="17"/>
      <c r="I74" s="17"/>
      <c r="J74" s="17"/>
      <c r="K74" s="17"/>
      <c r="L74" s="106">
        <f t="shared" si="9"/>
        <v>0</v>
      </c>
      <c r="M74" s="106">
        <f t="shared" si="10"/>
        <v>0</v>
      </c>
      <c r="N74" s="114">
        <f t="shared" si="6"/>
        <v>0</v>
      </c>
      <c r="O74" s="114">
        <f t="shared" si="11"/>
        <v>0</v>
      </c>
      <c r="P74" s="111">
        <f t="shared" si="7"/>
        <v>0</v>
      </c>
    </row>
    <row r="75" spans="1:16" customFormat="1" x14ac:dyDescent="0.25">
      <c r="A75" s="16"/>
      <c r="B75" s="17"/>
      <c r="C75" s="106">
        <f t="shared" si="8"/>
        <v>0</v>
      </c>
      <c r="D75" s="17"/>
      <c r="E75" s="17"/>
      <c r="F75" s="17"/>
      <c r="G75" s="17"/>
      <c r="H75" s="17"/>
      <c r="I75" s="17"/>
      <c r="J75" s="17"/>
      <c r="K75" s="17"/>
      <c r="L75" s="106">
        <f t="shared" si="9"/>
        <v>0</v>
      </c>
      <c r="M75" s="106">
        <f t="shared" si="10"/>
        <v>0</v>
      </c>
      <c r="N75" s="114">
        <f t="shared" si="6"/>
        <v>0</v>
      </c>
      <c r="O75" s="114">
        <f t="shared" si="11"/>
        <v>0</v>
      </c>
      <c r="P75" s="111">
        <f t="shared" si="7"/>
        <v>0</v>
      </c>
    </row>
    <row r="76" spans="1:16" customFormat="1" x14ac:dyDescent="0.25">
      <c r="A76" s="16"/>
      <c r="B76" s="17"/>
      <c r="C76" s="106">
        <f t="shared" si="8"/>
        <v>0</v>
      </c>
      <c r="D76" s="17"/>
      <c r="E76" s="17"/>
      <c r="F76" s="17"/>
      <c r="G76" s="17"/>
      <c r="H76" s="17"/>
      <c r="I76" s="17"/>
      <c r="J76" s="17"/>
      <c r="K76" s="17"/>
      <c r="L76" s="106">
        <f t="shared" si="9"/>
        <v>0</v>
      </c>
      <c r="M76" s="106">
        <f t="shared" si="10"/>
        <v>0</v>
      </c>
      <c r="N76" s="114">
        <f t="shared" si="6"/>
        <v>0</v>
      </c>
      <c r="O76" s="114">
        <f t="shared" si="11"/>
        <v>0</v>
      </c>
      <c r="P76" s="111">
        <f t="shared" si="7"/>
        <v>0</v>
      </c>
    </row>
    <row r="77" spans="1:16" customFormat="1" x14ac:dyDescent="0.25">
      <c r="A77" s="16"/>
      <c r="B77" s="17"/>
      <c r="C77" s="106">
        <f t="shared" si="8"/>
        <v>0</v>
      </c>
      <c r="D77" s="17"/>
      <c r="E77" s="17"/>
      <c r="F77" s="17"/>
      <c r="G77" s="17"/>
      <c r="H77" s="17"/>
      <c r="I77" s="17"/>
      <c r="J77" s="17"/>
      <c r="K77" s="17"/>
      <c r="L77" s="106">
        <f t="shared" si="9"/>
        <v>0</v>
      </c>
      <c r="M77" s="106">
        <f t="shared" si="10"/>
        <v>0</v>
      </c>
      <c r="N77" s="114">
        <f t="shared" si="6"/>
        <v>0</v>
      </c>
      <c r="O77" s="114">
        <f t="shared" si="11"/>
        <v>0</v>
      </c>
      <c r="P77" s="111">
        <f t="shared" si="7"/>
        <v>0</v>
      </c>
    </row>
    <row r="78" spans="1:16" customFormat="1" x14ac:dyDescent="0.25">
      <c r="A78" s="16"/>
      <c r="B78" s="17"/>
      <c r="C78" s="106">
        <f t="shared" si="8"/>
        <v>0</v>
      </c>
      <c r="D78" s="17"/>
      <c r="E78" s="17"/>
      <c r="F78" s="17"/>
      <c r="G78" s="17"/>
      <c r="H78" s="17"/>
      <c r="I78" s="17"/>
      <c r="J78" s="17"/>
      <c r="K78" s="17"/>
      <c r="L78" s="106">
        <f t="shared" si="9"/>
        <v>0</v>
      </c>
      <c r="M78" s="106">
        <f t="shared" si="10"/>
        <v>0</v>
      </c>
      <c r="N78" s="114">
        <f t="shared" si="6"/>
        <v>0</v>
      </c>
      <c r="O78" s="114">
        <f t="shared" si="11"/>
        <v>0</v>
      </c>
      <c r="P78" s="111">
        <f t="shared" si="7"/>
        <v>0</v>
      </c>
    </row>
    <row r="79" spans="1:16" customFormat="1" x14ac:dyDescent="0.25">
      <c r="A79" s="16"/>
      <c r="B79" s="17"/>
      <c r="C79" s="106">
        <f t="shared" si="8"/>
        <v>0</v>
      </c>
      <c r="D79" s="17"/>
      <c r="E79" s="17"/>
      <c r="F79" s="17"/>
      <c r="G79" s="17"/>
      <c r="H79" s="17"/>
      <c r="I79" s="17"/>
      <c r="J79" s="17"/>
      <c r="K79" s="17"/>
      <c r="L79" s="106">
        <f t="shared" si="9"/>
        <v>0</v>
      </c>
      <c r="M79" s="106">
        <f t="shared" si="10"/>
        <v>0</v>
      </c>
      <c r="N79" s="114">
        <f t="shared" si="6"/>
        <v>0</v>
      </c>
      <c r="O79" s="114">
        <f t="shared" si="11"/>
        <v>0</v>
      </c>
      <c r="P79" s="111">
        <f t="shared" si="7"/>
        <v>0</v>
      </c>
    </row>
    <row r="80" spans="1:16" customFormat="1" x14ac:dyDescent="0.25">
      <c r="A80" s="16"/>
      <c r="B80" s="17"/>
      <c r="C80" s="106">
        <f t="shared" si="8"/>
        <v>0</v>
      </c>
      <c r="D80" s="17"/>
      <c r="E80" s="17"/>
      <c r="F80" s="17"/>
      <c r="G80" s="17"/>
      <c r="H80" s="17"/>
      <c r="I80" s="17"/>
      <c r="J80" s="17"/>
      <c r="K80" s="17"/>
      <c r="L80" s="106">
        <f t="shared" si="9"/>
        <v>0</v>
      </c>
      <c r="M80" s="106">
        <f t="shared" si="10"/>
        <v>0</v>
      </c>
      <c r="N80" s="114">
        <f t="shared" si="6"/>
        <v>0</v>
      </c>
      <c r="O80" s="114">
        <f t="shared" si="11"/>
        <v>0</v>
      </c>
      <c r="P80" s="111">
        <f t="shared" si="7"/>
        <v>0</v>
      </c>
    </row>
    <row r="81" spans="1:16" customFormat="1" x14ac:dyDescent="0.25">
      <c r="A81" s="16"/>
      <c r="B81" s="17"/>
      <c r="C81" s="106">
        <f t="shared" si="8"/>
        <v>0</v>
      </c>
      <c r="D81" s="17"/>
      <c r="E81" s="17"/>
      <c r="F81" s="17"/>
      <c r="G81" s="17"/>
      <c r="H81" s="17"/>
      <c r="I81" s="17"/>
      <c r="J81" s="17"/>
      <c r="K81" s="17"/>
      <c r="L81" s="106">
        <f t="shared" si="9"/>
        <v>0</v>
      </c>
      <c r="M81" s="106">
        <f t="shared" si="10"/>
        <v>0</v>
      </c>
      <c r="N81" s="114">
        <f t="shared" si="6"/>
        <v>0</v>
      </c>
      <c r="O81" s="114">
        <f t="shared" si="11"/>
        <v>0</v>
      </c>
      <c r="P81" s="111">
        <f t="shared" si="7"/>
        <v>0</v>
      </c>
    </row>
    <row r="82" spans="1:16" customFormat="1" x14ac:dyDescent="0.25">
      <c r="A82" s="16"/>
      <c r="B82" s="17"/>
      <c r="C82" s="106">
        <f t="shared" si="8"/>
        <v>0</v>
      </c>
      <c r="D82" s="17"/>
      <c r="E82" s="17"/>
      <c r="F82" s="17"/>
      <c r="G82" s="17"/>
      <c r="H82" s="17"/>
      <c r="I82" s="17"/>
      <c r="J82" s="17"/>
      <c r="K82" s="17"/>
      <c r="L82" s="106">
        <f t="shared" si="9"/>
        <v>0</v>
      </c>
      <c r="M82" s="106">
        <f t="shared" si="10"/>
        <v>0</v>
      </c>
      <c r="N82" s="114">
        <f t="shared" si="6"/>
        <v>0</v>
      </c>
      <c r="O82" s="114">
        <f t="shared" si="11"/>
        <v>0</v>
      </c>
      <c r="P82" s="111">
        <f t="shared" si="7"/>
        <v>0</v>
      </c>
    </row>
    <row r="83" spans="1:16" customFormat="1" x14ac:dyDescent="0.25">
      <c r="A83" s="16"/>
      <c r="B83" s="17"/>
      <c r="C83" s="106">
        <f t="shared" si="8"/>
        <v>0</v>
      </c>
      <c r="D83" s="17"/>
      <c r="E83" s="17"/>
      <c r="F83" s="17"/>
      <c r="G83" s="17"/>
      <c r="H83" s="17"/>
      <c r="I83" s="17"/>
      <c r="J83" s="17"/>
      <c r="K83" s="17"/>
      <c r="L83" s="106">
        <f t="shared" si="9"/>
        <v>0</v>
      </c>
      <c r="M83" s="106">
        <f t="shared" si="10"/>
        <v>0</v>
      </c>
      <c r="N83" s="114">
        <f t="shared" si="6"/>
        <v>0</v>
      </c>
      <c r="O83" s="114">
        <f t="shared" si="11"/>
        <v>0</v>
      </c>
      <c r="P83" s="111">
        <f t="shared" si="7"/>
        <v>0</v>
      </c>
    </row>
    <row r="84" spans="1:16" customFormat="1" x14ac:dyDescent="0.25">
      <c r="A84" s="16"/>
      <c r="B84" s="17"/>
      <c r="C84" s="106">
        <f t="shared" si="8"/>
        <v>0</v>
      </c>
      <c r="D84" s="17"/>
      <c r="E84" s="17"/>
      <c r="F84" s="17"/>
      <c r="G84" s="17"/>
      <c r="H84" s="17"/>
      <c r="I84" s="17"/>
      <c r="J84" s="17"/>
      <c r="K84" s="17"/>
      <c r="L84" s="106">
        <f t="shared" si="9"/>
        <v>0</v>
      </c>
      <c r="M84" s="106">
        <f t="shared" si="10"/>
        <v>0</v>
      </c>
      <c r="N84" s="114">
        <f t="shared" si="6"/>
        <v>0</v>
      </c>
      <c r="O84" s="114">
        <f t="shared" si="11"/>
        <v>0</v>
      </c>
      <c r="P84" s="111">
        <f t="shared" si="7"/>
        <v>0</v>
      </c>
    </row>
    <row r="85" spans="1:16" customFormat="1" x14ac:dyDescent="0.25">
      <c r="A85" s="16"/>
      <c r="B85" s="17"/>
      <c r="C85" s="106">
        <f t="shared" si="8"/>
        <v>0</v>
      </c>
      <c r="D85" s="17"/>
      <c r="E85" s="17"/>
      <c r="F85" s="17"/>
      <c r="G85" s="17"/>
      <c r="H85" s="17"/>
      <c r="I85" s="17"/>
      <c r="J85" s="17"/>
      <c r="K85" s="17"/>
      <c r="L85" s="106">
        <f t="shared" si="9"/>
        <v>0</v>
      </c>
      <c r="M85" s="106">
        <f t="shared" si="10"/>
        <v>0</v>
      </c>
      <c r="N85" s="114">
        <f t="shared" si="6"/>
        <v>0</v>
      </c>
      <c r="O85" s="114">
        <f t="shared" si="11"/>
        <v>0</v>
      </c>
      <c r="P85" s="111">
        <f t="shared" si="7"/>
        <v>0</v>
      </c>
    </row>
    <row r="86" spans="1:16" customFormat="1" x14ac:dyDescent="0.25">
      <c r="A86" s="16"/>
      <c r="B86" s="17"/>
      <c r="C86" s="106">
        <f t="shared" si="8"/>
        <v>0</v>
      </c>
      <c r="D86" s="17"/>
      <c r="E86" s="17"/>
      <c r="F86" s="17"/>
      <c r="G86" s="17"/>
      <c r="H86" s="17"/>
      <c r="I86" s="17"/>
      <c r="J86" s="17"/>
      <c r="K86" s="17"/>
      <c r="L86" s="106">
        <f t="shared" si="9"/>
        <v>0</v>
      </c>
      <c r="M86" s="106">
        <f t="shared" si="10"/>
        <v>0</v>
      </c>
      <c r="N86" s="114">
        <f t="shared" si="6"/>
        <v>0</v>
      </c>
      <c r="O86" s="114">
        <f t="shared" si="11"/>
        <v>0</v>
      </c>
      <c r="P86" s="111">
        <f t="shared" si="7"/>
        <v>0</v>
      </c>
    </row>
    <row r="87" spans="1:16" customFormat="1" x14ac:dyDescent="0.25">
      <c r="A87" s="16"/>
      <c r="B87" s="17"/>
      <c r="C87" s="106">
        <f t="shared" si="8"/>
        <v>0</v>
      </c>
      <c r="D87" s="17"/>
      <c r="E87" s="17"/>
      <c r="F87" s="17"/>
      <c r="G87" s="17"/>
      <c r="H87" s="17"/>
      <c r="I87" s="17"/>
      <c r="J87" s="17"/>
      <c r="K87" s="17"/>
      <c r="L87" s="106">
        <f t="shared" si="9"/>
        <v>0</v>
      </c>
      <c r="M87" s="106">
        <f t="shared" si="10"/>
        <v>0</v>
      </c>
      <c r="N87" s="114">
        <f t="shared" si="6"/>
        <v>0</v>
      </c>
      <c r="O87" s="114">
        <f t="shared" si="11"/>
        <v>0</v>
      </c>
      <c r="P87" s="111">
        <f t="shared" si="7"/>
        <v>0</v>
      </c>
    </row>
    <row r="88" spans="1:16" customFormat="1" x14ac:dyDescent="0.25">
      <c r="A88" s="16"/>
      <c r="B88" s="17"/>
      <c r="C88" s="106">
        <f t="shared" si="8"/>
        <v>0</v>
      </c>
      <c r="D88" s="17"/>
      <c r="E88" s="17"/>
      <c r="F88" s="17"/>
      <c r="G88" s="17"/>
      <c r="H88" s="17"/>
      <c r="I88" s="17"/>
      <c r="J88" s="17"/>
      <c r="K88" s="17"/>
      <c r="L88" s="106">
        <f t="shared" si="9"/>
        <v>0</v>
      </c>
      <c r="M88" s="106">
        <f t="shared" si="10"/>
        <v>0</v>
      </c>
      <c r="N88" s="114">
        <f t="shared" si="6"/>
        <v>0</v>
      </c>
      <c r="O88" s="114">
        <f t="shared" si="11"/>
        <v>0</v>
      </c>
      <c r="P88" s="111">
        <f t="shared" si="7"/>
        <v>0</v>
      </c>
    </row>
    <row r="89" spans="1:16" customFormat="1" x14ac:dyDescent="0.25">
      <c r="A89" s="16"/>
      <c r="B89" s="17"/>
      <c r="C89" s="106">
        <f t="shared" si="8"/>
        <v>0</v>
      </c>
      <c r="D89" s="17"/>
      <c r="E89" s="17"/>
      <c r="F89" s="17"/>
      <c r="G89" s="17"/>
      <c r="H89" s="17"/>
      <c r="I89" s="17"/>
      <c r="J89" s="17"/>
      <c r="K89" s="17"/>
      <c r="L89" s="106">
        <f t="shared" si="9"/>
        <v>0</v>
      </c>
      <c r="M89" s="106">
        <f t="shared" si="10"/>
        <v>0</v>
      </c>
      <c r="N89" s="114">
        <f t="shared" si="6"/>
        <v>0</v>
      </c>
      <c r="O89" s="114">
        <f t="shared" si="11"/>
        <v>0</v>
      </c>
      <c r="P89" s="111">
        <f t="shared" si="7"/>
        <v>0</v>
      </c>
    </row>
    <row r="90" spans="1:16" customFormat="1" x14ac:dyDescent="0.25">
      <c r="A90" s="16"/>
      <c r="B90" s="17"/>
      <c r="C90" s="106">
        <f t="shared" si="8"/>
        <v>0</v>
      </c>
      <c r="D90" s="17"/>
      <c r="E90" s="17"/>
      <c r="F90" s="17"/>
      <c r="G90" s="17"/>
      <c r="H90" s="17"/>
      <c r="I90" s="17"/>
      <c r="J90" s="17"/>
      <c r="K90" s="17"/>
      <c r="L90" s="106">
        <f t="shared" si="9"/>
        <v>0</v>
      </c>
      <c r="M90" s="106">
        <f t="shared" si="10"/>
        <v>0</v>
      </c>
      <c r="N90" s="114">
        <f t="shared" si="6"/>
        <v>0</v>
      </c>
      <c r="O90" s="114">
        <f t="shared" si="11"/>
        <v>0</v>
      </c>
      <c r="P90" s="111">
        <f t="shared" si="7"/>
        <v>0</v>
      </c>
    </row>
    <row r="91" spans="1:16" customFormat="1" x14ac:dyDescent="0.25">
      <c r="A91" s="16"/>
      <c r="B91" s="17"/>
      <c r="C91" s="106">
        <f t="shared" si="8"/>
        <v>0</v>
      </c>
      <c r="D91" s="17"/>
      <c r="E91" s="17"/>
      <c r="F91" s="17"/>
      <c r="G91" s="17"/>
      <c r="H91" s="17"/>
      <c r="I91" s="17"/>
      <c r="J91" s="17"/>
      <c r="K91" s="17"/>
      <c r="L91" s="106">
        <f t="shared" si="9"/>
        <v>0</v>
      </c>
      <c r="M91" s="106">
        <f t="shared" si="10"/>
        <v>0</v>
      </c>
      <c r="N91" s="114">
        <f t="shared" si="6"/>
        <v>0</v>
      </c>
      <c r="O91" s="114">
        <f t="shared" si="11"/>
        <v>0</v>
      </c>
      <c r="P91" s="111">
        <f t="shared" si="7"/>
        <v>0</v>
      </c>
    </row>
    <row r="92" spans="1:16" customFormat="1" x14ac:dyDescent="0.25">
      <c r="A92" s="16"/>
      <c r="B92" s="17"/>
      <c r="C92" s="106">
        <f t="shared" si="8"/>
        <v>0</v>
      </c>
      <c r="D92" s="17"/>
      <c r="E92" s="17"/>
      <c r="F92" s="17"/>
      <c r="G92" s="17"/>
      <c r="H92" s="17"/>
      <c r="I92" s="17"/>
      <c r="J92" s="17"/>
      <c r="K92" s="17"/>
      <c r="L92" s="106">
        <f t="shared" si="9"/>
        <v>0</v>
      </c>
      <c r="M92" s="106">
        <f t="shared" si="10"/>
        <v>0</v>
      </c>
      <c r="N92" s="114">
        <f t="shared" si="6"/>
        <v>0</v>
      </c>
      <c r="O92" s="114">
        <f t="shared" si="11"/>
        <v>0</v>
      </c>
      <c r="P92" s="111">
        <f t="shared" si="7"/>
        <v>0</v>
      </c>
    </row>
    <row r="93" spans="1:16" customFormat="1" x14ac:dyDescent="0.25">
      <c r="A93" s="16"/>
      <c r="B93" s="17"/>
      <c r="C93" s="106">
        <f t="shared" si="8"/>
        <v>0</v>
      </c>
      <c r="D93" s="17"/>
      <c r="E93" s="17"/>
      <c r="F93" s="17"/>
      <c r="G93" s="17"/>
      <c r="H93" s="17"/>
      <c r="I93" s="17"/>
      <c r="J93" s="17"/>
      <c r="K93" s="17"/>
      <c r="L93" s="106">
        <f t="shared" si="9"/>
        <v>0</v>
      </c>
      <c r="M93" s="106">
        <f t="shared" si="10"/>
        <v>0</v>
      </c>
      <c r="N93" s="114">
        <f t="shared" si="6"/>
        <v>0</v>
      </c>
      <c r="O93" s="114">
        <f t="shared" si="11"/>
        <v>0</v>
      </c>
      <c r="P93" s="111">
        <f t="shared" si="7"/>
        <v>0</v>
      </c>
    </row>
    <row r="94" spans="1:16" customFormat="1" x14ac:dyDescent="0.25">
      <c r="A94" s="16"/>
      <c r="B94" s="17"/>
      <c r="C94" s="106">
        <f t="shared" si="8"/>
        <v>0</v>
      </c>
      <c r="D94" s="17"/>
      <c r="E94" s="17"/>
      <c r="F94" s="17"/>
      <c r="G94" s="17"/>
      <c r="H94" s="17"/>
      <c r="I94" s="17"/>
      <c r="J94" s="17"/>
      <c r="K94" s="17"/>
      <c r="L94" s="106">
        <f t="shared" si="9"/>
        <v>0</v>
      </c>
      <c r="M94" s="106">
        <f t="shared" si="10"/>
        <v>0</v>
      </c>
      <c r="N94" s="114">
        <f t="shared" si="6"/>
        <v>0</v>
      </c>
      <c r="O94" s="114">
        <f t="shared" si="11"/>
        <v>0</v>
      </c>
      <c r="P94" s="111">
        <f t="shared" si="7"/>
        <v>0</v>
      </c>
    </row>
    <row r="95" spans="1:16" customFormat="1" x14ac:dyDescent="0.25">
      <c r="A95" s="16"/>
      <c r="B95" s="17"/>
      <c r="C95" s="106">
        <f t="shared" si="8"/>
        <v>0</v>
      </c>
      <c r="D95" s="17"/>
      <c r="E95" s="17"/>
      <c r="F95" s="17"/>
      <c r="G95" s="17"/>
      <c r="H95" s="17"/>
      <c r="I95" s="17"/>
      <c r="J95" s="17"/>
      <c r="K95" s="17"/>
      <c r="L95" s="106">
        <f t="shared" si="9"/>
        <v>0</v>
      </c>
      <c r="M95" s="106">
        <f t="shared" si="10"/>
        <v>0</v>
      </c>
      <c r="N95" s="114">
        <f t="shared" si="6"/>
        <v>0</v>
      </c>
      <c r="O95" s="114">
        <f t="shared" si="11"/>
        <v>0</v>
      </c>
      <c r="P95" s="111">
        <f t="shared" si="7"/>
        <v>0</v>
      </c>
    </row>
    <row r="96" spans="1:16" customFormat="1" x14ac:dyDescent="0.25">
      <c r="A96" s="16"/>
      <c r="B96" s="17"/>
      <c r="C96" s="106">
        <f t="shared" si="8"/>
        <v>0</v>
      </c>
      <c r="D96" s="17"/>
      <c r="E96" s="17"/>
      <c r="F96" s="17"/>
      <c r="G96" s="17"/>
      <c r="H96" s="17"/>
      <c r="I96" s="17"/>
      <c r="J96" s="17"/>
      <c r="K96" s="17"/>
      <c r="L96" s="106">
        <f t="shared" si="9"/>
        <v>0</v>
      </c>
      <c r="M96" s="106">
        <f t="shared" si="10"/>
        <v>0</v>
      </c>
      <c r="N96" s="114">
        <f t="shared" si="6"/>
        <v>0</v>
      </c>
      <c r="O96" s="114">
        <f t="shared" si="11"/>
        <v>0</v>
      </c>
      <c r="P96" s="111">
        <f t="shared" si="7"/>
        <v>0</v>
      </c>
    </row>
    <row r="97" spans="1:16" customFormat="1" x14ac:dyDescent="0.25">
      <c r="A97" s="16"/>
      <c r="B97" s="17"/>
      <c r="C97" s="106">
        <f t="shared" si="8"/>
        <v>0</v>
      </c>
      <c r="D97" s="17"/>
      <c r="E97" s="17"/>
      <c r="F97" s="17"/>
      <c r="G97" s="17"/>
      <c r="H97" s="17"/>
      <c r="I97" s="17"/>
      <c r="J97" s="17"/>
      <c r="K97" s="17"/>
      <c r="L97" s="106">
        <f t="shared" si="9"/>
        <v>0</v>
      </c>
      <c r="M97" s="106">
        <f t="shared" si="10"/>
        <v>0</v>
      </c>
      <c r="N97" s="114">
        <f t="shared" si="6"/>
        <v>0</v>
      </c>
      <c r="O97" s="114">
        <f t="shared" si="11"/>
        <v>0</v>
      </c>
      <c r="P97" s="111">
        <f t="shared" si="7"/>
        <v>0</v>
      </c>
    </row>
    <row r="98" spans="1:16" customFormat="1" x14ac:dyDescent="0.25">
      <c r="A98" s="16"/>
      <c r="B98" s="17"/>
      <c r="C98" s="106">
        <f t="shared" si="8"/>
        <v>0</v>
      </c>
      <c r="D98" s="17"/>
      <c r="E98" s="17"/>
      <c r="F98" s="17"/>
      <c r="G98" s="17"/>
      <c r="H98" s="17"/>
      <c r="I98" s="17"/>
      <c r="J98" s="17"/>
      <c r="K98" s="17"/>
      <c r="L98" s="106">
        <f t="shared" si="9"/>
        <v>0</v>
      </c>
      <c r="M98" s="106">
        <f t="shared" si="10"/>
        <v>0</v>
      </c>
      <c r="N98" s="114">
        <f t="shared" si="6"/>
        <v>0</v>
      </c>
      <c r="O98" s="114">
        <f t="shared" si="11"/>
        <v>0</v>
      </c>
      <c r="P98" s="111">
        <f t="shared" si="7"/>
        <v>0</v>
      </c>
    </row>
    <row r="99" spans="1:16" customFormat="1" x14ac:dyDescent="0.25">
      <c r="A99" s="16"/>
      <c r="B99" s="17"/>
      <c r="C99" s="106">
        <f t="shared" si="8"/>
        <v>0</v>
      </c>
      <c r="D99" s="17"/>
      <c r="E99" s="17"/>
      <c r="F99" s="17"/>
      <c r="G99" s="17"/>
      <c r="H99" s="17"/>
      <c r="I99" s="17"/>
      <c r="J99" s="17"/>
      <c r="K99" s="17"/>
      <c r="L99" s="106">
        <f t="shared" si="9"/>
        <v>0</v>
      </c>
      <c r="M99" s="106">
        <f t="shared" si="10"/>
        <v>0</v>
      </c>
      <c r="N99" s="114">
        <f t="shared" si="6"/>
        <v>0</v>
      </c>
      <c r="O99" s="114">
        <f t="shared" si="11"/>
        <v>0</v>
      </c>
      <c r="P99" s="111">
        <f t="shared" si="7"/>
        <v>0</v>
      </c>
    </row>
    <row r="100" spans="1:16" customFormat="1" x14ac:dyDescent="0.25">
      <c r="A100" s="16"/>
      <c r="B100" s="17"/>
      <c r="C100" s="106">
        <f t="shared" si="8"/>
        <v>0</v>
      </c>
      <c r="D100" s="17"/>
      <c r="E100" s="17"/>
      <c r="F100" s="17"/>
      <c r="G100" s="17"/>
      <c r="H100" s="17"/>
      <c r="I100" s="17"/>
      <c r="J100" s="17"/>
      <c r="K100" s="17"/>
      <c r="L100" s="106">
        <f t="shared" si="9"/>
        <v>0</v>
      </c>
      <c r="M100" s="106">
        <f t="shared" si="10"/>
        <v>0</v>
      </c>
      <c r="N100" s="114">
        <f t="shared" si="6"/>
        <v>0</v>
      </c>
      <c r="O100" s="114">
        <f t="shared" si="11"/>
        <v>0</v>
      </c>
      <c r="P100" s="111">
        <f t="shared" si="7"/>
        <v>0</v>
      </c>
    </row>
    <row r="101" spans="1:16" customFormat="1" x14ac:dyDescent="0.25">
      <c r="A101" s="16"/>
      <c r="B101" s="17"/>
      <c r="C101" s="106">
        <f t="shared" si="8"/>
        <v>0</v>
      </c>
      <c r="D101" s="17"/>
      <c r="E101" s="17"/>
      <c r="F101" s="17"/>
      <c r="G101" s="17"/>
      <c r="H101" s="17"/>
      <c r="I101" s="17"/>
      <c r="J101" s="17"/>
      <c r="K101" s="17"/>
      <c r="L101" s="106">
        <f t="shared" si="9"/>
        <v>0</v>
      </c>
      <c r="M101" s="106">
        <f t="shared" si="10"/>
        <v>0</v>
      </c>
      <c r="N101" s="114">
        <f t="shared" si="6"/>
        <v>0</v>
      </c>
      <c r="O101" s="114">
        <f t="shared" si="11"/>
        <v>0</v>
      </c>
      <c r="P101" s="111">
        <f t="shared" si="7"/>
        <v>0</v>
      </c>
    </row>
    <row r="102" spans="1:16" customFormat="1" x14ac:dyDescent="0.25">
      <c r="A102" s="16"/>
      <c r="B102" s="17"/>
      <c r="C102" s="106">
        <f t="shared" si="8"/>
        <v>0</v>
      </c>
      <c r="D102" s="17"/>
      <c r="E102" s="17"/>
      <c r="F102" s="17"/>
      <c r="G102" s="17"/>
      <c r="H102" s="17"/>
      <c r="I102" s="17"/>
      <c r="J102" s="17"/>
      <c r="K102" s="17"/>
      <c r="L102" s="106">
        <f t="shared" si="9"/>
        <v>0</v>
      </c>
      <c r="M102" s="106">
        <f t="shared" si="10"/>
        <v>0</v>
      </c>
      <c r="N102" s="114">
        <f t="shared" si="6"/>
        <v>0</v>
      </c>
      <c r="O102" s="114">
        <f t="shared" si="11"/>
        <v>0</v>
      </c>
      <c r="P102" s="111">
        <f t="shared" si="7"/>
        <v>0</v>
      </c>
    </row>
    <row r="103" spans="1:16" customFormat="1" x14ac:dyDescent="0.25">
      <c r="A103" s="16"/>
      <c r="B103" s="17"/>
      <c r="C103" s="106">
        <f t="shared" si="8"/>
        <v>0</v>
      </c>
      <c r="D103" s="17"/>
      <c r="E103" s="17"/>
      <c r="F103" s="17"/>
      <c r="G103" s="17"/>
      <c r="H103" s="17"/>
      <c r="I103" s="17"/>
      <c r="J103" s="17"/>
      <c r="K103" s="17"/>
      <c r="L103" s="106">
        <f t="shared" si="9"/>
        <v>0</v>
      </c>
      <c r="M103" s="106">
        <f t="shared" si="10"/>
        <v>0</v>
      </c>
      <c r="N103" s="114">
        <f t="shared" si="6"/>
        <v>0</v>
      </c>
      <c r="O103" s="114">
        <f t="shared" si="11"/>
        <v>0</v>
      </c>
      <c r="P103" s="111">
        <f t="shared" si="7"/>
        <v>0</v>
      </c>
    </row>
    <row r="104" spans="1:16" customFormat="1" x14ac:dyDescent="0.25">
      <c r="A104" s="16"/>
      <c r="B104" s="17"/>
      <c r="C104" s="106">
        <f t="shared" si="8"/>
        <v>0</v>
      </c>
      <c r="D104" s="17"/>
      <c r="E104" s="17"/>
      <c r="F104" s="17"/>
      <c r="G104" s="17"/>
      <c r="H104" s="17"/>
      <c r="I104" s="17"/>
      <c r="J104" s="17"/>
      <c r="K104" s="17"/>
      <c r="L104" s="106">
        <f t="shared" si="9"/>
        <v>0</v>
      </c>
      <c r="M104" s="106">
        <f t="shared" si="10"/>
        <v>0</v>
      </c>
      <c r="N104" s="114">
        <f t="shared" si="6"/>
        <v>0</v>
      </c>
      <c r="O104" s="114">
        <f t="shared" si="11"/>
        <v>0</v>
      </c>
      <c r="P104" s="111">
        <f t="shared" si="7"/>
        <v>0</v>
      </c>
    </row>
    <row r="105" spans="1:16" customFormat="1" x14ac:dyDescent="0.25">
      <c r="A105" s="16"/>
      <c r="B105" s="17"/>
      <c r="C105" s="106">
        <f t="shared" si="8"/>
        <v>0</v>
      </c>
      <c r="D105" s="17"/>
      <c r="E105" s="17"/>
      <c r="F105" s="17"/>
      <c r="G105" s="17"/>
      <c r="H105" s="17"/>
      <c r="I105" s="17"/>
      <c r="J105" s="17"/>
      <c r="K105" s="17"/>
      <c r="L105" s="106">
        <f t="shared" si="9"/>
        <v>0</v>
      </c>
      <c r="M105" s="106">
        <f t="shared" si="10"/>
        <v>0</v>
      </c>
      <c r="N105" s="114">
        <f t="shared" si="6"/>
        <v>0</v>
      </c>
      <c r="O105" s="114">
        <f t="shared" si="11"/>
        <v>0</v>
      </c>
      <c r="P105" s="111">
        <f t="shared" si="7"/>
        <v>0</v>
      </c>
    </row>
    <row r="106" spans="1:16" customFormat="1" x14ac:dyDescent="0.25">
      <c r="A106" s="16"/>
      <c r="B106" s="17"/>
      <c r="C106" s="106">
        <f t="shared" si="8"/>
        <v>0</v>
      </c>
      <c r="D106" s="17"/>
      <c r="E106" s="17"/>
      <c r="F106" s="17"/>
      <c r="G106" s="17"/>
      <c r="H106" s="17"/>
      <c r="I106" s="17"/>
      <c r="J106" s="17"/>
      <c r="K106" s="17"/>
      <c r="L106" s="106">
        <f t="shared" si="9"/>
        <v>0</v>
      </c>
      <c r="M106" s="106">
        <f t="shared" si="10"/>
        <v>0</v>
      </c>
      <c r="N106" s="114">
        <f t="shared" si="6"/>
        <v>0</v>
      </c>
      <c r="O106" s="114">
        <f t="shared" si="11"/>
        <v>0</v>
      </c>
      <c r="P106" s="111">
        <f t="shared" si="7"/>
        <v>0</v>
      </c>
    </row>
    <row r="107" spans="1:16" customFormat="1" x14ac:dyDescent="0.25">
      <c r="A107" s="16"/>
      <c r="B107" s="17"/>
      <c r="C107" s="106">
        <f t="shared" si="8"/>
        <v>0</v>
      </c>
      <c r="D107" s="17"/>
      <c r="E107" s="17"/>
      <c r="F107" s="17"/>
      <c r="G107" s="17"/>
      <c r="H107" s="17"/>
      <c r="I107" s="17"/>
      <c r="J107" s="17"/>
      <c r="K107" s="17"/>
      <c r="L107" s="106">
        <f t="shared" si="9"/>
        <v>0</v>
      </c>
      <c r="M107" s="106">
        <f t="shared" si="10"/>
        <v>0</v>
      </c>
      <c r="N107" s="114">
        <f t="shared" si="6"/>
        <v>0</v>
      </c>
      <c r="O107" s="114">
        <f t="shared" si="11"/>
        <v>0</v>
      </c>
      <c r="P107" s="111">
        <f t="shared" si="7"/>
        <v>0</v>
      </c>
    </row>
    <row r="108" spans="1:16" customFormat="1" x14ac:dyDescent="0.25">
      <c r="A108" s="16"/>
      <c r="B108" s="17"/>
      <c r="C108" s="106">
        <f t="shared" si="8"/>
        <v>0</v>
      </c>
      <c r="D108" s="17"/>
      <c r="E108" s="17"/>
      <c r="F108" s="17"/>
      <c r="G108" s="17"/>
      <c r="H108" s="17"/>
      <c r="I108" s="17"/>
      <c r="J108" s="17"/>
      <c r="K108" s="17"/>
      <c r="L108" s="106">
        <f t="shared" si="9"/>
        <v>0</v>
      </c>
      <c r="M108" s="106">
        <f t="shared" si="10"/>
        <v>0</v>
      </c>
      <c r="N108" s="114">
        <f t="shared" si="6"/>
        <v>0</v>
      </c>
      <c r="O108" s="114">
        <f t="shared" si="11"/>
        <v>0</v>
      </c>
      <c r="P108" s="111">
        <f t="shared" si="7"/>
        <v>0</v>
      </c>
    </row>
    <row r="109" spans="1:16" customFormat="1" x14ac:dyDescent="0.25">
      <c r="A109" s="16"/>
      <c r="B109" s="17"/>
      <c r="C109" s="106">
        <f t="shared" si="8"/>
        <v>0</v>
      </c>
      <c r="D109" s="17"/>
      <c r="E109" s="17"/>
      <c r="F109" s="17"/>
      <c r="G109" s="17"/>
      <c r="H109" s="17"/>
      <c r="I109" s="17"/>
      <c r="J109" s="17"/>
      <c r="K109" s="17"/>
      <c r="L109" s="106">
        <f t="shared" si="9"/>
        <v>0</v>
      </c>
      <c r="M109" s="106">
        <f t="shared" si="10"/>
        <v>0</v>
      </c>
      <c r="N109" s="114">
        <f t="shared" si="6"/>
        <v>0</v>
      </c>
      <c r="O109" s="114">
        <f t="shared" si="11"/>
        <v>0</v>
      </c>
      <c r="P109" s="111">
        <f t="shared" si="7"/>
        <v>0</v>
      </c>
    </row>
    <row r="110" spans="1:16" customFormat="1" x14ac:dyDescent="0.25">
      <c r="A110" s="16"/>
      <c r="B110" s="17"/>
      <c r="C110" s="106">
        <f t="shared" si="8"/>
        <v>0</v>
      </c>
      <c r="D110" s="17"/>
      <c r="E110" s="17"/>
      <c r="F110" s="17"/>
      <c r="G110" s="17"/>
      <c r="H110" s="17"/>
      <c r="I110" s="17"/>
      <c r="J110" s="17"/>
      <c r="K110" s="17"/>
      <c r="L110" s="106">
        <f t="shared" si="9"/>
        <v>0</v>
      </c>
      <c r="M110" s="106">
        <f t="shared" si="10"/>
        <v>0</v>
      </c>
      <c r="N110" s="114">
        <f t="shared" si="6"/>
        <v>0</v>
      </c>
      <c r="O110" s="114">
        <f t="shared" si="11"/>
        <v>0</v>
      </c>
      <c r="P110" s="111">
        <f t="shared" si="7"/>
        <v>0</v>
      </c>
    </row>
    <row r="111" spans="1:16" customFormat="1" x14ac:dyDescent="0.25">
      <c r="A111" s="16"/>
      <c r="B111" s="17"/>
      <c r="C111" s="106">
        <f t="shared" si="8"/>
        <v>0</v>
      </c>
      <c r="D111" s="17"/>
      <c r="E111" s="17"/>
      <c r="F111" s="17"/>
      <c r="G111" s="17"/>
      <c r="H111" s="17"/>
      <c r="I111" s="17"/>
      <c r="J111" s="17"/>
      <c r="K111" s="17"/>
      <c r="L111" s="106">
        <f t="shared" si="9"/>
        <v>0</v>
      </c>
      <c r="M111" s="106">
        <f t="shared" si="10"/>
        <v>0</v>
      </c>
      <c r="N111" s="114">
        <f t="shared" si="6"/>
        <v>0</v>
      </c>
      <c r="O111" s="114">
        <f t="shared" si="11"/>
        <v>0</v>
      </c>
      <c r="P111" s="111">
        <f t="shared" si="7"/>
        <v>0</v>
      </c>
    </row>
    <row r="112" spans="1:16" customFormat="1" x14ac:dyDescent="0.25">
      <c r="A112" s="16"/>
      <c r="B112" s="17"/>
      <c r="C112" s="106">
        <f t="shared" si="8"/>
        <v>0</v>
      </c>
      <c r="D112" s="17"/>
      <c r="E112" s="17"/>
      <c r="F112" s="17"/>
      <c r="G112" s="17"/>
      <c r="H112" s="17"/>
      <c r="I112" s="17"/>
      <c r="J112" s="17"/>
      <c r="K112" s="17"/>
      <c r="L112" s="106">
        <f t="shared" si="9"/>
        <v>0</v>
      </c>
      <c r="M112" s="106">
        <f t="shared" si="10"/>
        <v>0</v>
      </c>
      <c r="N112" s="114">
        <f t="shared" si="6"/>
        <v>0</v>
      </c>
      <c r="O112" s="114">
        <f t="shared" si="11"/>
        <v>0</v>
      </c>
      <c r="P112" s="111">
        <f t="shared" si="7"/>
        <v>0</v>
      </c>
    </row>
    <row r="113" spans="1:16" customFormat="1" x14ac:dyDescent="0.25">
      <c r="A113" s="16"/>
      <c r="B113" s="17"/>
      <c r="C113" s="106">
        <f t="shared" si="8"/>
        <v>0</v>
      </c>
      <c r="D113" s="17"/>
      <c r="E113" s="17"/>
      <c r="F113" s="17"/>
      <c r="G113" s="17"/>
      <c r="H113" s="17"/>
      <c r="I113" s="17"/>
      <c r="J113" s="17"/>
      <c r="K113" s="17"/>
      <c r="L113" s="106">
        <f t="shared" si="9"/>
        <v>0</v>
      </c>
      <c r="M113" s="106">
        <f t="shared" si="10"/>
        <v>0</v>
      </c>
      <c r="N113" s="114">
        <f t="shared" si="6"/>
        <v>0</v>
      </c>
      <c r="O113" s="114">
        <f t="shared" si="11"/>
        <v>0</v>
      </c>
      <c r="P113" s="111">
        <f t="shared" si="7"/>
        <v>0</v>
      </c>
    </row>
    <row r="114" spans="1:16" customFormat="1" x14ac:dyDescent="0.25">
      <c r="A114" s="16"/>
      <c r="B114" s="17"/>
      <c r="C114" s="106">
        <f t="shared" si="8"/>
        <v>0</v>
      </c>
      <c r="D114" s="17"/>
      <c r="E114" s="17"/>
      <c r="F114" s="17"/>
      <c r="G114" s="17"/>
      <c r="H114" s="17"/>
      <c r="I114" s="17"/>
      <c r="J114" s="17"/>
      <c r="K114" s="17"/>
      <c r="L114" s="106">
        <f t="shared" si="9"/>
        <v>0</v>
      </c>
      <c r="M114" s="106">
        <f t="shared" si="10"/>
        <v>0</v>
      </c>
      <c r="N114" s="114">
        <f t="shared" si="6"/>
        <v>0</v>
      </c>
      <c r="O114" s="114">
        <f t="shared" si="11"/>
        <v>0</v>
      </c>
      <c r="P114" s="111">
        <f t="shared" si="7"/>
        <v>0</v>
      </c>
    </row>
    <row r="115" spans="1:16" customFormat="1" x14ac:dyDescent="0.25">
      <c r="A115" s="16"/>
      <c r="B115" s="17"/>
      <c r="C115" s="106">
        <f t="shared" si="8"/>
        <v>0</v>
      </c>
      <c r="D115" s="17"/>
      <c r="E115" s="17"/>
      <c r="F115" s="17"/>
      <c r="G115" s="17"/>
      <c r="H115" s="17"/>
      <c r="I115" s="17"/>
      <c r="J115" s="17"/>
      <c r="K115" s="17"/>
      <c r="L115" s="106">
        <f t="shared" si="9"/>
        <v>0</v>
      </c>
      <c r="M115" s="106">
        <f t="shared" si="10"/>
        <v>0</v>
      </c>
      <c r="N115" s="114">
        <f t="shared" si="6"/>
        <v>0</v>
      </c>
      <c r="O115" s="114">
        <f t="shared" si="11"/>
        <v>0</v>
      </c>
      <c r="P115" s="111">
        <f t="shared" si="7"/>
        <v>0</v>
      </c>
    </row>
    <row r="116" spans="1:16" customFormat="1" x14ac:dyDescent="0.25">
      <c r="A116" s="16"/>
      <c r="B116" s="17"/>
      <c r="C116" s="106">
        <f t="shared" si="8"/>
        <v>0</v>
      </c>
      <c r="D116" s="17"/>
      <c r="E116" s="17"/>
      <c r="F116" s="17"/>
      <c r="G116" s="17"/>
      <c r="H116" s="17"/>
      <c r="I116" s="17"/>
      <c r="J116" s="17"/>
      <c r="K116" s="17"/>
      <c r="L116" s="106">
        <f t="shared" si="9"/>
        <v>0</v>
      </c>
      <c r="M116" s="106">
        <f t="shared" si="10"/>
        <v>0</v>
      </c>
      <c r="N116" s="114">
        <f t="shared" si="6"/>
        <v>0</v>
      </c>
      <c r="O116" s="114">
        <f t="shared" si="11"/>
        <v>0</v>
      </c>
      <c r="P116" s="111">
        <f t="shared" si="7"/>
        <v>0</v>
      </c>
    </row>
    <row r="117" spans="1:16" customFormat="1" x14ac:dyDescent="0.25">
      <c r="A117" s="16"/>
      <c r="B117" s="17"/>
      <c r="C117" s="106">
        <f t="shared" si="8"/>
        <v>0</v>
      </c>
      <c r="D117" s="17"/>
      <c r="E117" s="17"/>
      <c r="F117" s="17"/>
      <c r="G117" s="17"/>
      <c r="H117" s="17"/>
      <c r="I117" s="17"/>
      <c r="J117" s="17"/>
      <c r="K117" s="17"/>
      <c r="L117" s="106">
        <f t="shared" si="9"/>
        <v>0</v>
      </c>
      <c r="M117" s="106">
        <f t="shared" si="10"/>
        <v>0</v>
      </c>
      <c r="N117" s="114">
        <f t="shared" si="6"/>
        <v>0</v>
      </c>
      <c r="O117" s="114">
        <f t="shared" si="11"/>
        <v>0</v>
      </c>
      <c r="P117" s="111">
        <f t="shared" si="7"/>
        <v>0</v>
      </c>
    </row>
    <row r="118" spans="1:16" customFormat="1" x14ac:dyDescent="0.25">
      <c r="A118" s="16"/>
      <c r="B118" s="17"/>
      <c r="C118" s="106">
        <f t="shared" si="8"/>
        <v>0</v>
      </c>
      <c r="D118" s="17"/>
      <c r="E118" s="17"/>
      <c r="F118" s="17"/>
      <c r="G118" s="17"/>
      <c r="H118" s="17"/>
      <c r="I118" s="17"/>
      <c r="J118" s="17"/>
      <c r="K118" s="17"/>
      <c r="L118" s="106">
        <f t="shared" si="9"/>
        <v>0</v>
      </c>
      <c r="M118" s="106">
        <f t="shared" si="10"/>
        <v>0</v>
      </c>
      <c r="N118" s="114">
        <f t="shared" si="6"/>
        <v>0</v>
      </c>
      <c r="O118" s="114">
        <f t="shared" si="11"/>
        <v>0</v>
      </c>
      <c r="P118" s="111">
        <f t="shared" si="7"/>
        <v>0</v>
      </c>
    </row>
    <row r="119" spans="1:16" customFormat="1" x14ac:dyDescent="0.25">
      <c r="A119" s="16"/>
      <c r="B119" s="17"/>
      <c r="C119" s="106">
        <f t="shared" si="8"/>
        <v>0</v>
      </c>
      <c r="D119" s="17"/>
      <c r="E119" s="17"/>
      <c r="F119" s="17"/>
      <c r="G119" s="17"/>
      <c r="H119" s="17"/>
      <c r="I119" s="17"/>
      <c r="J119" s="17"/>
      <c r="K119" s="17"/>
      <c r="L119" s="106">
        <f t="shared" si="9"/>
        <v>0</v>
      </c>
      <c r="M119" s="106">
        <f t="shared" si="10"/>
        <v>0</v>
      </c>
      <c r="N119" s="114">
        <f t="shared" si="6"/>
        <v>0</v>
      </c>
      <c r="O119" s="114">
        <f t="shared" si="11"/>
        <v>0</v>
      </c>
      <c r="P119" s="111">
        <f t="shared" si="7"/>
        <v>0</v>
      </c>
    </row>
    <row r="120" spans="1:16" customFormat="1" x14ac:dyDescent="0.25">
      <c r="A120" s="16"/>
      <c r="B120" s="17"/>
      <c r="C120" s="106">
        <f t="shared" si="8"/>
        <v>0</v>
      </c>
      <c r="D120" s="17"/>
      <c r="E120" s="17"/>
      <c r="F120" s="17"/>
      <c r="G120" s="17"/>
      <c r="H120" s="17"/>
      <c r="I120" s="17"/>
      <c r="J120" s="17"/>
      <c r="K120" s="17"/>
      <c r="L120" s="106">
        <f t="shared" si="9"/>
        <v>0</v>
      </c>
      <c r="M120" s="106">
        <f t="shared" si="10"/>
        <v>0</v>
      </c>
      <c r="N120" s="114">
        <f t="shared" si="6"/>
        <v>0</v>
      </c>
      <c r="O120" s="114">
        <f t="shared" si="11"/>
        <v>0</v>
      </c>
      <c r="P120" s="111">
        <f t="shared" si="7"/>
        <v>0</v>
      </c>
    </row>
    <row r="121" spans="1:16" customFormat="1" x14ac:dyDescent="0.25">
      <c r="A121" s="16"/>
      <c r="B121" s="17"/>
      <c r="C121" s="106">
        <f t="shared" si="8"/>
        <v>0</v>
      </c>
      <c r="D121" s="17"/>
      <c r="E121" s="17"/>
      <c r="F121" s="17"/>
      <c r="G121" s="17"/>
      <c r="H121" s="17"/>
      <c r="I121" s="17"/>
      <c r="J121" s="17"/>
      <c r="K121" s="17"/>
      <c r="L121" s="106">
        <f t="shared" si="9"/>
        <v>0</v>
      </c>
      <c r="M121" s="106">
        <f t="shared" si="10"/>
        <v>0</v>
      </c>
      <c r="N121" s="114">
        <f t="shared" si="6"/>
        <v>0</v>
      </c>
      <c r="O121" s="114">
        <f t="shared" si="11"/>
        <v>0</v>
      </c>
      <c r="P121" s="111">
        <f t="shared" si="7"/>
        <v>0</v>
      </c>
    </row>
    <row r="122" spans="1:16" customFormat="1" x14ac:dyDescent="0.25">
      <c r="A122" s="16"/>
      <c r="B122" s="17"/>
      <c r="C122" s="106">
        <f t="shared" si="8"/>
        <v>0</v>
      </c>
      <c r="D122" s="17"/>
      <c r="E122" s="17"/>
      <c r="F122" s="17"/>
      <c r="G122" s="17"/>
      <c r="H122" s="17"/>
      <c r="I122" s="17"/>
      <c r="J122" s="17"/>
      <c r="K122" s="17"/>
      <c r="L122" s="106">
        <f t="shared" si="9"/>
        <v>0</v>
      </c>
      <c r="M122" s="106">
        <f t="shared" si="10"/>
        <v>0</v>
      </c>
      <c r="N122" s="114">
        <f t="shared" si="6"/>
        <v>0</v>
      </c>
      <c r="O122" s="114">
        <f t="shared" si="11"/>
        <v>0</v>
      </c>
      <c r="P122" s="111">
        <f t="shared" si="7"/>
        <v>0</v>
      </c>
    </row>
    <row r="123" spans="1:16" customFormat="1" x14ac:dyDescent="0.25">
      <c r="A123" s="16"/>
      <c r="B123" s="17"/>
      <c r="C123" s="106">
        <f t="shared" si="8"/>
        <v>0</v>
      </c>
      <c r="D123" s="17"/>
      <c r="E123" s="17"/>
      <c r="F123" s="17"/>
      <c r="G123" s="17"/>
      <c r="H123" s="17"/>
      <c r="I123" s="17"/>
      <c r="J123" s="17"/>
      <c r="K123" s="17"/>
      <c r="L123" s="106">
        <f t="shared" si="9"/>
        <v>0</v>
      </c>
      <c r="M123" s="106">
        <f t="shared" si="10"/>
        <v>0</v>
      </c>
      <c r="N123" s="114">
        <f t="shared" si="6"/>
        <v>0</v>
      </c>
      <c r="O123" s="114">
        <f t="shared" si="11"/>
        <v>0</v>
      </c>
      <c r="P123" s="111">
        <f t="shared" si="7"/>
        <v>0</v>
      </c>
    </row>
    <row r="124" spans="1:16" customFormat="1" x14ac:dyDescent="0.25">
      <c r="A124" s="16"/>
      <c r="B124" s="17"/>
      <c r="C124" s="106">
        <f t="shared" si="8"/>
        <v>0</v>
      </c>
      <c r="D124" s="17"/>
      <c r="E124" s="17"/>
      <c r="F124" s="17"/>
      <c r="G124" s="17"/>
      <c r="H124" s="17"/>
      <c r="I124" s="17"/>
      <c r="J124" s="17"/>
      <c r="K124" s="17"/>
      <c r="L124" s="106">
        <f t="shared" si="9"/>
        <v>0</v>
      </c>
      <c r="M124" s="106">
        <f t="shared" si="10"/>
        <v>0</v>
      </c>
      <c r="N124" s="114">
        <f t="shared" si="6"/>
        <v>0</v>
      </c>
      <c r="O124" s="114">
        <f t="shared" si="11"/>
        <v>0</v>
      </c>
      <c r="P124" s="111">
        <f t="shared" si="7"/>
        <v>0</v>
      </c>
    </row>
    <row r="125" spans="1:16" customFormat="1" x14ac:dyDescent="0.25">
      <c r="A125" s="16"/>
      <c r="B125" s="17"/>
      <c r="C125" s="106">
        <f t="shared" si="8"/>
        <v>0</v>
      </c>
      <c r="D125" s="17"/>
      <c r="E125" s="17"/>
      <c r="F125" s="17"/>
      <c r="G125" s="17"/>
      <c r="H125" s="17"/>
      <c r="I125" s="17"/>
      <c r="J125" s="17"/>
      <c r="K125" s="17"/>
      <c r="L125" s="106">
        <f t="shared" si="9"/>
        <v>0</v>
      </c>
      <c r="M125" s="106">
        <f t="shared" si="10"/>
        <v>0</v>
      </c>
      <c r="N125" s="114">
        <f t="shared" si="6"/>
        <v>0</v>
      </c>
      <c r="O125" s="114">
        <f t="shared" si="11"/>
        <v>0</v>
      </c>
      <c r="P125" s="111">
        <f t="shared" si="7"/>
        <v>0</v>
      </c>
    </row>
    <row r="126" spans="1:16" customFormat="1" x14ac:dyDescent="0.25">
      <c r="A126" s="16"/>
      <c r="B126" s="17"/>
      <c r="C126" s="106">
        <f t="shared" si="8"/>
        <v>0</v>
      </c>
      <c r="D126" s="17"/>
      <c r="E126" s="17"/>
      <c r="F126" s="17"/>
      <c r="G126" s="17"/>
      <c r="H126" s="17"/>
      <c r="I126" s="17"/>
      <c r="J126" s="17"/>
      <c r="K126" s="17"/>
      <c r="L126" s="106">
        <f t="shared" si="9"/>
        <v>0</v>
      </c>
      <c r="M126" s="106">
        <f t="shared" si="10"/>
        <v>0</v>
      </c>
      <c r="N126" s="114">
        <f t="shared" si="6"/>
        <v>0</v>
      </c>
      <c r="O126" s="114">
        <f t="shared" si="11"/>
        <v>0</v>
      </c>
      <c r="P126" s="111">
        <f t="shared" si="7"/>
        <v>0</v>
      </c>
    </row>
    <row r="127" spans="1:16" customFormat="1" x14ac:dyDescent="0.25">
      <c r="A127" s="16"/>
      <c r="B127" s="17"/>
      <c r="C127" s="106">
        <f t="shared" si="8"/>
        <v>0</v>
      </c>
      <c r="D127" s="17"/>
      <c r="E127" s="17"/>
      <c r="F127" s="17"/>
      <c r="G127" s="17"/>
      <c r="H127" s="17"/>
      <c r="I127" s="17"/>
      <c r="J127" s="17"/>
      <c r="K127" s="17"/>
      <c r="L127" s="106">
        <f t="shared" si="9"/>
        <v>0</v>
      </c>
      <c r="M127" s="106">
        <f t="shared" si="10"/>
        <v>0</v>
      </c>
      <c r="N127" s="114">
        <f t="shared" si="6"/>
        <v>0</v>
      </c>
      <c r="O127" s="114">
        <f t="shared" si="11"/>
        <v>0</v>
      </c>
      <c r="P127" s="111">
        <f t="shared" si="7"/>
        <v>0</v>
      </c>
    </row>
    <row r="128" spans="1:16" customFormat="1" x14ac:dyDescent="0.25">
      <c r="A128" s="16"/>
      <c r="B128" s="17"/>
      <c r="C128" s="106">
        <f t="shared" si="8"/>
        <v>0</v>
      </c>
      <c r="D128" s="17"/>
      <c r="E128" s="17"/>
      <c r="F128" s="17"/>
      <c r="G128" s="17"/>
      <c r="H128" s="17"/>
      <c r="I128" s="17"/>
      <c r="J128" s="17"/>
      <c r="K128" s="17"/>
      <c r="L128" s="106">
        <f t="shared" si="9"/>
        <v>0</v>
      </c>
      <c r="M128" s="106">
        <f t="shared" si="10"/>
        <v>0</v>
      </c>
      <c r="N128" s="114">
        <f t="shared" si="6"/>
        <v>0</v>
      </c>
      <c r="O128" s="114">
        <f t="shared" si="11"/>
        <v>0</v>
      </c>
      <c r="P128" s="111">
        <f t="shared" si="7"/>
        <v>0</v>
      </c>
    </row>
    <row r="129" spans="1:16" customFormat="1" x14ac:dyDescent="0.25">
      <c r="A129" s="16"/>
      <c r="B129" s="17"/>
      <c r="C129" s="106">
        <f t="shared" si="8"/>
        <v>0</v>
      </c>
      <c r="D129" s="17"/>
      <c r="E129" s="17"/>
      <c r="F129" s="17"/>
      <c r="G129" s="17"/>
      <c r="H129" s="17"/>
      <c r="I129" s="17"/>
      <c r="J129" s="17"/>
      <c r="K129" s="17"/>
      <c r="L129" s="106">
        <f t="shared" si="9"/>
        <v>0</v>
      </c>
      <c r="M129" s="106">
        <f t="shared" si="10"/>
        <v>0</v>
      </c>
      <c r="N129" s="114">
        <f t="shared" si="6"/>
        <v>0</v>
      </c>
      <c r="O129" s="114">
        <f t="shared" si="11"/>
        <v>0</v>
      </c>
      <c r="P129" s="111">
        <f t="shared" si="7"/>
        <v>0</v>
      </c>
    </row>
    <row r="130" spans="1:16" customFormat="1" x14ac:dyDescent="0.25">
      <c r="A130" s="16"/>
      <c r="B130" s="17"/>
      <c r="C130" s="106">
        <f t="shared" si="8"/>
        <v>0</v>
      </c>
      <c r="D130" s="17"/>
      <c r="E130" s="17"/>
      <c r="F130" s="17"/>
      <c r="G130" s="17"/>
      <c r="H130" s="17"/>
      <c r="I130" s="17"/>
      <c r="J130" s="17"/>
      <c r="K130" s="17"/>
      <c r="L130" s="106">
        <f t="shared" si="9"/>
        <v>0</v>
      </c>
      <c r="M130" s="106">
        <f t="shared" si="10"/>
        <v>0</v>
      </c>
      <c r="N130" s="114">
        <f t="shared" ref="N130:N193" si="12">IF($C130=0,0,($M130/$C130)-1)</f>
        <v>0</v>
      </c>
      <c r="O130" s="114">
        <f t="shared" si="11"/>
        <v>0</v>
      </c>
      <c r="P130" s="111">
        <f t="shared" ref="P130:P193" si="13">IF($O130=0,0,((8/52)*0.75*$C130)-$L130)</f>
        <v>0</v>
      </c>
    </row>
    <row r="131" spans="1:16" customFormat="1" x14ac:dyDescent="0.25">
      <c r="A131" s="16"/>
      <c r="B131" s="17"/>
      <c r="C131" s="106">
        <f t="shared" ref="C131:C194" si="14">IFERROR(($B131*4),"")</f>
        <v>0</v>
      </c>
      <c r="D131" s="17"/>
      <c r="E131" s="17"/>
      <c r="F131" s="17"/>
      <c r="G131" s="17"/>
      <c r="H131" s="17"/>
      <c r="I131" s="17"/>
      <c r="J131" s="17"/>
      <c r="K131" s="17"/>
      <c r="L131" s="106">
        <f t="shared" ref="L131:L194" si="15">SUM($D131:$K131)</f>
        <v>0</v>
      </c>
      <c r="M131" s="106">
        <f t="shared" ref="M131:M194" si="16">IFERROR(($L131/8*52),"")</f>
        <v>0</v>
      </c>
      <c r="N131" s="114">
        <f t="shared" si="12"/>
        <v>0</v>
      </c>
      <c r="O131" s="114">
        <f t="shared" ref="O131:O194" si="17">IF($N131&gt;-0.25,0,$N131-(-0.25))</f>
        <v>0</v>
      </c>
      <c r="P131" s="111">
        <f t="shared" si="13"/>
        <v>0</v>
      </c>
    </row>
    <row r="132" spans="1:16" customFormat="1" x14ac:dyDescent="0.25">
      <c r="A132" s="16"/>
      <c r="B132" s="17"/>
      <c r="C132" s="106">
        <f t="shared" si="14"/>
        <v>0</v>
      </c>
      <c r="D132" s="17"/>
      <c r="E132" s="17"/>
      <c r="F132" s="17"/>
      <c r="G132" s="17"/>
      <c r="H132" s="17"/>
      <c r="I132" s="17"/>
      <c r="J132" s="17"/>
      <c r="K132" s="17"/>
      <c r="L132" s="106">
        <f t="shared" si="15"/>
        <v>0</v>
      </c>
      <c r="M132" s="106">
        <f t="shared" si="16"/>
        <v>0</v>
      </c>
      <c r="N132" s="114">
        <f t="shared" si="12"/>
        <v>0</v>
      </c>
      <c r="O132" s="114">
        <f t="shared" si="17"/>
        <v>0</v>
      </c>
      <c r="P132" s="111">
        <f t="shared" si="13"/>
        <v>0</v>
      </c>
    </row>
    <row r="133" spans="1:16" customFormat="1" x14ac:dyDescent="0.25">
      <c r="A133" s="16"/>
      <c r="B133" s="17"/>
      <c r="C133" s="106">
        <f t="shared" si="14"/>
        <v>0</v>
      </c>
      <c r="D133" s="17"/>
      <c r="E133" s="17"/>
      <c r="F133" s="17"/>
      <c r="G133" s="17"/>
      <c r="H133" s="17"/>
      <c r="I133" s="17"/>
      <c r="J133" s="17"/>
      <c r="K133" s="17"/>
      <c r="L133" s="106">
        <f t="shared" si="15"/>
        <v>0</v>
      </c>
      <c r="M133" s="106">
        <f t="shared" si="16"/>
        <v>0</v>
      </c>
      <c r="N133" s="114">
        <f t="shared" si="12"/>
        <v>0</v>
      </c>
      <c r="O133" s="114">
        <f t="shared" si="17"/>
        <v>0</v>
      </c>
      <c r="P133" s="111">
        <f t="shared" si="13"/>
        <v>0</v>
      </c>
    </row>
    <row r="134" spans="1:16" customFormat="1" x14ac:dyDescent="0.25">
      <c r="A134" s="16"/>
      <c r="B134" s="17"/>
      <c r="C134" s="106">
        <f t="shared" si="14"/>
        <v>0</v>
      </c>
      <c r="D134" s="17"/>
      <c r="E134" s="17"/>
      <c r="F134" s="17"/>
      <c r="G134" s="17"/>
      <c r="H134" s="17"/>
      <c r="I134" s="17"/>
      <c r="J134" s="17"/>
      <c r="K134" s="17"/>
      <c r="L134" s="106">
        <f t="shared" si="15"/>
        <v>0</v>
      </c>
      <c r="M134" s="106">
        <f t="shared" si="16"/>
        <v>0</v>
      </c>
      <c r="N134" s="114">
        <f t="shared" si="12"/>
        <v>0</v>
      </c>
      <c r="O134" s="114">
        <f t="shared" si="17"/>
        <v>0</v>
      </c>
      <c r="P134" s="111">
        <f t="shared" si="13"/>
        <v>0</v>
      </c>
    </row>
    <row r="135" spans="1:16" customFormat="1" x14ac:dyDescent="0.25">
      <c r="A135" s="16"/>
      <c r="B135" s="17"/>
      <c r="C135" s="106">
        <f t="shared" si="14"/>
        <v>0</v>
      </c>
      <c r="D135" s="17"/>
      <c r="E135" s="17"/>
      <c r="F135" s="17"/>
      <c r="G135" s="17"/>
      <c r="H135" s="17"/>
      <c r="I135" s="17"/>
      <c r="J135" s="17"/>
      <c r="K135" s="17"/>
      <c r="L135" s="106">
        <f t="shared" si="15"/>
        <v>0</v>
      </c>
      <c r="M135" s="106">
        <f t="shared" si="16"/>
        <v>0</v>
      </c>
      <c r="N135" s="114">
        <f t="shared" si="12"/>
        <v>0</v>
      </c>
      <c r="O135" s="114">
        <f t="shared" si="17"/>
        <v>0</v>
      </c>
      <c r="P135" s="111">
        <f t="shared" si="13"/>
        <v>0</v>
      </c>
    </row>
    <row r="136" spans="1:16" customFormat="1" x14ac:dyDescent="0.25">
      <c r="A136" s="16"/>
      <c r="B136" s="17"/>
      <c r="C136" s="106">
        <f t="shared" si="14"/>
        <v>0</v>
      </c>
      <c r="D136" s="17"/>
      <c r="E136" s="17"/>
      <c r="F136" s="17"/>
      <c r="G136" s="17"/>
      <c r="H136" s="17"/>
      <c r="I136" s="17"/>
      <c r="J136" s="17"/>
      <c r="K136" s="17"/>
      <c r="L136" s="106">
        <f t="shared" si="15"/>
        <v>0</v>
      </c>
      <c r="M136" s="106">
        <f t="shared" si="16"/>
        <v>0</v>
      </c>
      <c r="N136" s="114">
        <f t="shared" si="12"/>
        <v>0</v>
      </c>
      <c r="O136" s="114">
        <f t="shared" si="17"/>
        <v>0</v>
      </c>
      <c r="P136" s="111">
        <f t="shared" si="13"/>
        <v>0</v>
      </c>
    </row>
    <row r="137" spans="1:16" customFormat="1" x14ac:dyDescent="0.25">
      <c r="A137" s="16"/>
      <c r="B137" s="17"/>
      <c r="C137" s="106">
        <f t="shared" si="14"/>
        <v>0</v>
      </c>
      <c r="D137" s="17"/>
      <c r="E137" s="17"/>
      <c r="F137" s="17"/>
      <c r="G137" s="17"/>
      <c r="H137" s="17"/>
      <c r="I137" s="17"/>
      <c r="J137" s="17"/>
      <c r="K137" s="17"/>
      <c r="L137" s="106">
        <f t="shared" si="15"/>
        <v>0</v>
      </c>
      <c r="M137" s="106">
        <f t="shared" si="16"/>
        <v>0</v>
      </c>
      <c r="N137" s="114">
        <f t="shared" si="12"/>
        <v>0</v>
      </c>
      <c r="O137" s="114">
        <f t="shared" si="17"/>
        <v>0</v>
      </c>
      <c r="P137" s="111">
        <f t="shared" si="13"/>
        <v>0</v>
      </c>
    </row>
    <row r="138" spans="1:16" customFormat="1" x14ac:dyDescent="0.25">
      <c r="A138" s="16"/>
      <c r="B138" s="17"/>
      <c r="C138" s="106">
        <f t="shared" si="14"/>
        <v>0</v>
      </c>
      <c r="D138" s="17"/>
      <c r="E138" s="17"/>
      <c r="F138" s="17"/>
      <c r="G138" s="17"/>
      <c r="H138" s="17"/>
      <c r="I138" s="17"/>
      <c r="J138" s="17"/>
      <c r="K138" s="17"/>
      <c r="L138" s="106">
        <f t="shared" si="15"/>
        <v>0</v>
      </c>
      <c r="M138" s="106">
        <f t="shared" si="16"/>
        <v>0</v>
      </c>
      <c r="N138" s="114">
        <f t="shared" si="12"/>
        <v>0</v>
      </c>
      <c r="O138" s="114">
        <f t="shared" si="17"/>
        <v>0</v>
      </c>
      <c r="P138" s="111">
        <f t="shared" si="13"/>
        <v>0</v>
      </c>
    </row>
    <row r="139" spans="1:16" customFormat="1" x14ac:dyDescent="0.25">
      <c r="A139" s="16"/>
      <c r="B139" s="17"/>
      <c r="C139" s="106">
        <f t="shared" si="14"/>
        <v>0</v>
      </c>
      <c r="D139" s="17"/>
      <c r="E139" s="17"/>
      <c r="F139" s="17"/>
      <c r="G139" s="17"/>
      <c r="H139" s="17"/>
      <c r="I139" s="17"/>
      <c r="J139" s="17"/>
      <c r="K139" s="17"/>
      <c r="L139" s="106">
        <f t="shared" si="15"/>
        <v>0</v>
      </c>
      <c r="M139" s="106">
        <f t="shared" si="16"/>
        <v>0</v>
      </c>
      <c r="N139" s="114">
        <f t="shared" si="12"/>
        <v>0</v>
      </c>
      <c r="O139" s="114">
        <f t="shared" si="17"/>
        <v>0</v>
      </c>
      <c r="P139" s="111">
        <f t="shared" si="13"/>
        <v>0</v>
      </c>
    </row>
    <row r="140" spans="1:16" customFormat="1" x14ac:dyDescent="0.25">
      <c r="A140" s="16"/>
      <c r="B140" s="17"/>
      <c r="C140" s="106">
        <f t="shared" si="14"/>
        <v>0</v>
      </c>
      <c r="D140" s="17"/>
      <c r="E140" s="17"/>
      <c r="F140" s="17"/>
      <c r="G140" s="17"/>
      <c r="H140" s="17"/>
      <c r="I140" s="17"/>
      <c r="J140" s="17"/>
      <c r="K140" s="17"/>
      <c r="L140" s="106">
        <f t="shared" si="15"/>
        <v>0</v>
      </c>
      <c r="M140" s="106">
        <f t="shared" si="16"/>
        <v>0</v>
      </c>
      <c r="N140" s="114">
        <f t="shared" si="12"/>
        <v>0</v>
      </c>
      <c r="O140" s="114">
        <f t="shared" si="17"/>
        <v>0</v>
      </c>
      <c r="P140" s="111">
        <f t="shared" si="13"/>
        <v>0</v>
      </c>
    </row>
    <row r="141" spans="1:16" customFormat="1" x14ac:dyDescent="0.25">
      <c r="A141" s="16"/>
      <c r="B141" s="17"/>
      <c r="C141" s="106">
        <f t="shared" si="14"/>
        <v>0</v>
      </c>
      <c r="D141" s="17"/>
      <c r="E141" s="17"/>
      <c r="F141" s="17"/>
      <c r="G141" s="17"/>
      <c r="H141" s="17"/>
      <c r="I141" s="17"/>
      <c r="J141" s="17"/>
      <c r="K141" s="17"/>
      <c r="L141" s="106">
        <f t="shared" si="15"/>
        <v>0</v>
      </c>
      <c r="M141" s="106">
        <f t="shared" si="16"/>
        <v>0</v>
      </c>
      <c r="N141" s="114">
        <f t="shared" si="12"/>
        <v>0</v>
      </c>
      <c r="O141" s="114">
        <f t="shared" si="17"/>
        <v>0</v>
      </c>
      <c r="P141" s="111">
        <f t="shared" si="13"/>
        <v>0</v>
      </c>
    </row>
    <row r="142" spans="1:16" customFormat="1" x14ac:dyDescent="0.25">
      <c r="A142" s="16"/>
      <c r="B142" s="17"/>
      <c r="C142" s="106">
        <f t="shared" si="14"/>
        <v>0</v>
      </c>
      <c r="D142" s="17"/>
      <c r="E142" s="17"/>
      <c r="F142" s="17"/>
      <c r="G142" s="17"/>
      <c r="H142" s="17"/>
      <c r="I142" s="17"/>
      <c r="J142" s="17"/>
      <c r="K142" s="17"/>
      <c r="L142" s="106">
        <f t="shared" si="15"/>
        <v>0</v>
      </c>
      <c r="M142" s="106">
        <f t="shared" si="16"/>
        <v>0</v>
      </c>
      <c r="N142" s="114">
        <f t="shared" si="12"/>
        <v>0</v>
      </c>
      <c r="O142" s="114">
        <f t="shared" si="17"/>
        <v>0</v>
      </c>
      <c r="P142" s="111">
        <f t="shared" si="13"/>
        <v>0</v>
      </c>
    </row>
    <row r="143" spans="1:16" customFormat="1" x14ac:dyDescent="0.25">
      <c r="A143" s="16"/>
      <c r="B143" s="17"/>
      <c r="C143" s="106">
        <f t="shared" si="14"/>
        <v>0</v>
      </c>
      <c r="D143" s="17"/>
      <c r="E143" s="17"/>
      <c r="F143" s="17"/>
      <c r="G143" s="17"/>
      <c r="H143" s="17"/>
      <c r="I143" s="17"/>
      <c r="J143" s="17"/>
      <c r="K143" s="17"/>
      <c r="L143" s="106">
        <f t="shared" si="15"/>
        <v>0</v>
      </c>
      <c r="M143" s="106">
        <f t="shared" si="16"/>
        <v>0</v>
      </c>
      <c r="N143" s="114">
        <f t="shared" si="12"/>
        <v>0</v>
      </c>
      <c r="O143" s="114">
        <f t="shared" si="17"/>
        <v>0</v>
      </c>
      <c r="P143" s="111">
        <f t="shared" si="13"/>
        <v>0</v>
      </c>
    </row>
    <row r="144" spans="1:16" customFormat="1" x14ac:dyDescent="0.25">
      <c r="A144" s="16"/>
      <c r="B144" s="17"/>
      <c r="C144" s="106">
        <f t="shared" si="14"/>
        <v>0</v>
      </c>
      <c r="D144" s="17"/>
      <c r="E144" s="17"/>
      <c r="F144" s="17"/>
      <c r="G144" s="17"/>
      <c r="H144" s="17"/>
      <c r="I144" s="17"/>
      <c r="J144" s="17"/>
      <c r="K144" s="17"/>
      <c r="L144" s="106">
        <f t="shared" si="15"/>
        <v>0</v>
      </c>
      <c r="M144" s="106">
        <f t="shared" si="16"/>
        <v>0</v>
      </c>
      <c r="N144" s="114">
        <f t="shared" si="12"/>
        <v>0</v>
      </c>
      <c r="O144" s="114">
        <f t="shared" si="17"/>
        <v>0</v>
      </c>
      <c r="P144" s="111">
        <f t="shared" si="13"/>
        <v>0</v>
      </c>
    </row>
    <row r="145" spans="1:16" customFormat="1" x14ac:dyDescent="0.25">
      <c r="A145" s="16"/>
      <c r="B145" s="17"/>
      <c r="C145" s="106">
        <f t="shared" si="14"/>
        <v>0</v>
      </c>
      <c r="D145" s="17"/>
      <c r="E145" s="17"/>
      <c r="F145" s="17"/>
      <c r="G145" s="17"/>
      <c r="H145" s="17"/>
      <c r="I145" s="17"/>
      <c r="J145" s="17"/>
      <c r="K145" s="17"/>
      <c r="L145" s="106">
        <f t="shared" si="15"/>
        <v>0</v>
      </c>
      <c r="M145" s="106">
        <f t="shared" si="16"/>
        <v>0</v>
      </c>
      <c r="N145" s="114">
        <f t="shared" si="12"/>
        <v>0</v>
      </c>
      <c r="O145" s="114">
        <f t="shared" si="17"/>
        <v>0</v>
      </c>
      <c r="P145" s="111">
        <f t="shared" si="13"/>
        <v>0</v>
      </c>
    </row>
    <row r="146" spans="1:16" customFormat="1" x14ac:dyDescent="0.25">
      <c r="A146" s="16"/>
      <c r="B146" s="17"/>
      <c r="C146" s="106">
        <f t="shared" si="14"/>
        <v>0</v>
      </c>
      <c r="D146" s="17"/>
      <c r="E146" s="17"/>
      <c r="F146" s="17"/>
      <c r="G146" s="17"/>
      <c r="H146" s="17"/>
      <c r="I146" s="17"/>
      <c r="J146" s="17"/>
      <c r="K146" s="17"/>
      <c r="L146" s="106">
        <f t="shared" si="15"/>
        <v>0</v>
      </c>
      <c r="M146" s="106">
        <f t="shared" si="16"/>
        <v>0</v>
      </c>
      <c r="N146" s="114">
        <f t="shared" si="12"/>
        <v>0</v>
      </c>
      <c r="O146" s="114">
        <f t="shared" si="17"/>
        <v>0</v>
      </c>
      <c r="P146" s="111">
        <f t="shared" si="13"/>
        <v>0</v>
      </c>
    </row>
    <row r="147" spans="1:16" customFormat="1" x14ac:dyDescent="0.25">
      <c r="A147" s="16"/>
      <c r="B147" s="17"/>
      <c r="C147" s="106">
        <f t="shared" si="14"/>
        <v>0</v>
      </c>
      <c r="D147" s="17"/>
      <c r="E147" s="17"/>
      <c r="F147" s="17"/>
      <c r="G147" s="17"/>
      <c r="H147" s="17"/>
      <c r="I147" s="17"/>
      <c r="J147" s="17"/>
      <c r="K147" s="17"/>
      <c r="L147" s="106">
        <f t="shared" si="15"/>
        <v>0</v>
      </c>
      <c r="M147" s="106">
        <f t="shared" si="16"/>
        <v>0</v>
      </c>
      <c r="N147" s="114">
        <f t="shared" si="12"/>
        <v>0</v>
      </c>
      <c r="O147" s="114">
        <f t="shared" si="17"/>
        <v>0</v>
      </c>
      <c r="P147" s="111">
        <f t="shared" si="13"/>
        <v>0</v>
      </c>
    </row>
    <row r="148" spans="1:16" customFormat="1" x14ac:dyDescent="0.25">
      <c r="A148" s="16"/>
      <c r="B148" s="17"/>
      <c r="C148" s="106">
        <f t="shared" si="14"/>
        <v>0</v>
      </c>
      <c r="D148" s="17"/>
      <c r="E148" s="17"/>
      <c r="F148" s="17"/>
      <c r="G148" s="17"/>
      <c r="H148" s="17"/>
      <c r="I148" s="17"/>
      <c r="J148" s="17"/>
      <c r="K148" s="17"/>
      <c r="L148" s="106">
        <f t="shared" si="15"/>
        <v>0</v>
      </c>
      <c r="M148" s="106">
        <f t="shared" si="16"/>
        <v>0</v>
      </c>
      <c r="N148" s="114">
        <f t="shared" si="12"/>
        <v>0</v>
      </c>
      <c r="O148" s="114">
        <f t="shared" si="17"/>
        <v>0</v>
      </c>
      <c r="P148" s="111">
        <f t="shared" si="13"/>
        <v>0</v>
      </c>
    </row>
    <row r="149" spans="1:16" customFormat="1" x14ac:dyDescent="0.25">
      <c r="A149" s="16"/>
      <c r="B149" s="17"/>
      <c r="C149" s="106">
        <f t="shared" si="14"/>
        <v>0</v>
      </c>
      <c r="D149" s="17"/>
      <c r="E149" s="17"/>
      <c r="F149" s="17"/>
      <c r="G149" s="17"/>
      <c r="H149" s="17"/>
      <c r="I149" s="17"/>
      <c r="J149" s="17"/>
      <c r="K149" s="17"/>
      <c r="L149" s="106">
        <f t="shared" si="15"/>
        <v>0</v>
      </c>
      <c r="M149" s="106">
        <f t="shared" si="16"/>
        <v>0</v>
      </c>
      <c r="N149" s="114">
        <f t="shared" si="12"/>
        <v>0</v>
      </c>
      <c r="O149" s="114">
        <f t="shared" si="17"/>
        <v>0</v>
      </c>
      <c r="P149" s="111">
        <f t="shared" si="13"/>
        <v>0</v>
      </c>
    </row>
    <row r="150" spans="1:16" customFormat="1" x14ac:dyDescent="0.25">
      <c r="A150" s="16"/>
      <c r="B150" s="17"/>
      <c r="C150" s="106">
        <f t="shared" si="14"/>
        <v>0</v>
      </c>
      <c r="D150" s="17"/>
      <c r="E150" s="17"/>
      <c r="F150" s="17"/>
      <c r="G150" s="17"/>
      <c r="H150" s="17"/>
      <c r="I150" s="17"/>
      <c r="J150" s="17"/>
      <c r="K150" s="17"/>
      <c r="L150" s="106">
        <f t="shared" si="15"/>
        <v>0</v>
      </c>
      <c r="M150" s="106">
        <f t="shared" si="16"/>
        <v>0</v>
      </c>
      <c r="N150" s="114">
        <f t="shared" si="12"/>
        <v>0</v>
      </c>
      <c r="O150" s="114">
        <f t="shared" si="17"/>
        <v>0</v>
      </c>
      <c r="P150" s="111">
        <f t="shared" si="13"/>
        <v>0</v>
      </c>
    </row>
    <row r="151" spans="1:16" customFormat="1" x14ac:dyDescent="0.25">
      <c r="A151" s="16"/>
      <c r="B151" s="17"/>
      <c r="C151" s="106">
        <f t="shared" si="14"/>
        <v>0</v>
      </c>
      <c r="D151" s="17"/>
      <c r="E151" s="17"/>
      <c r="F151" s="17"/>
      <c r="G151" s="17"/>
      <c r="H151" s="17"/>
      <c r="I151" s="17"/>
      <c r="J151" s="17"/>
      <c r="K151" s="17"/>
      <c r="L151" s="106">
        <f t="shared" si="15"/>
        <v>0</v>
      </c>
      <c r="M151" s="106">
        <f t="shared" si="16"/>
        <v>0</v>
      </c>
      <c r="N151" s="114">
        <f t="shared" si="12"/>
        <v>0</v>
      </c>
      <c r="O151" s="114">
        <f t="shared" si="17"/>
        <v>0</v>
      </c>
      <c r="P151" s="111">
        <f t="shared" si="13"/>
        <v>0</v>
      </c>
    </row>
    <row r="152" spans="1:16" customFormat="1" x14ac:dyDescent="0.25">
      <c r="A152" s="16"/>
      <c r="B152" s="17"/>
      <c r="C152" s="106">
        <f t="shared" si="14"/>
        <v>0</v>
      </c>
      <c r="D152" s="17"/>
      <c r="E152" s="17"/>
      <c r="F152" s="17"/>
      <c r="G152" s="17"/>
      <c r="H152" s="17"/>
      <c r="I152" s="17"/>
      <c r="J152" s="17"/>
      <c r="K152" s="17"/>
      <c r="L152" s="106">
        <f t="shared" si="15"/>
        <v>0</v>
      </c>
      <c r="M152" s="106">
        <f t="shared" si="16"/>
        <v>0</v>
      </c>
      <c r="N152" s="114">
        <f t="shared" si="12"/>
        <v>0</v>
      </c>
      <c r="O152" s="114">
        <f t="shared" si="17"/>
        <v>0</v>
      </c>
      <c r="P152" s="111">
        <f t="shared" si="13"/>
        <v>0</v>
      </c>
    </row>
    <row r="153" spans="1:16" customFormat="1" x14ac:dyDescent="0.25">
      <c r="A153" s="16"/>
      <c r="B153" s="17"/>
      <c r="C153" s="106">
        <f t="shared" si="14"/>
        <v>0</v>
      </c>
      <c r="D153" s="17"/>
      <c r="E153" s="17"/>
      <c r="F153" s="17"/>
      <c r="G153" s="17"/>
      <c r="H153" s="17"/>
      <c r="I153" s="17"/>
      <c r="J153" s="17"/>
      <c r="K153" s="17"/>
      <c r="L153" s="106">
        <f t="shared" si="15"/>
        <v>0</v>
      </c>
      <c r="M153" s="106">
        <f t="shared" si="16"/>
        <v>0</v>
      </c>
      <c r="N153" s="114">
        <f t="shared" si="12"/>
        <v>0</v>
      </c>
      <c r="O153" s="114">
        <f t="shared" si="17"/>
        <v>0</v>
      </c>
      <c r="P153" s="111">
        <f t="shared" si="13"/>
        <v>0</v>
      </c>
    </row>
    <row r="154" spans="1:16" customFormat="1" x14ac:dyDescent="0.25">
      <c r="A154" s="16"/>
      <c r="B154" s="17"/>
      <c r="C154" s="106">
        <f t="shared" si="14"/>
        <v>0</v>
      </c>
      <c r="D154" s="17"/>
      <c r="E154" s="17"/>
      <c r="F154" s="17"/>
      <c r="G154" s="17"/>
      <c r="H154" s="17"/>
      <c r="I154" s="17"/>
      <c r="J154" s="17"/>
      <c r="K154" s="17"/>
      <c r="L154" s="106">
        <f t="shared" si="15"/>
        <v>0</v>
      </c>
      <c r="M154" s="106">
        <f t="shared" si="16"/>
        <v>0</v>
      </c>
      <c r="N154" s="114">
        <f t="shared" si="12"/>
        <v>0</v>
      </c>
      <c r="O154" s="114">
        <f t="shared" si="17"/>
        <v>0</v>
      </c>
      <c r="P154" s="111">
        <f t="shared" si="13"/>
        <v>0</v>
      </c>
    </row>
    <row r="155" spans="1:16" customFormat="1" x14ac:dyDescent="0.25">
      <c r="A155" s="16"/>
      <c r="B155" s="17"/>
      <c r="C155" s="106">
        <f t="shared" si="14"/>
        <v>0</v>
      </c>
      <c r="D155" s="17"/>
      <c r="E155" s="17"/>
      <c r="F155" s="17"/>
      <c r="G155" s="17"/>
      <c r="H155" s="17"/>
      <c r="I155" s="17"/>
      <c r="J155" s="17"/>
      <c r="K155" s="17"/>
      <c r="L155" s="106">
        <f t="shared" si="15"/>
        <v>0</v>
      </c>
      <c r="M155" s="106">
        <f t="shared" si="16"/>
        <v>0</v>
      </c>
      <c r="N155" s="114">
        <f t="shared" si="12"/>
        <v>0</v>
      </c>
      <c r="O155" s="114">
        <f t="shared" si="17"/>
        <v>0</v>
      </c>
      <c r="P155" s="111">
        <f t="shared" si="13"/>
        <v>0</v>
      </c>
    </row>
    <row r="156" spans="1:16" customFormat="1" x14ac:dyDescent="0.25">
      <c r="A156" s="16"/>
      <c r="B156" s="17"/>
      <c r="C156" s="106">
        <f t="shared" si="14"/>
        <v>0</v>
      </c>
      <c r="D156" s="17"/>
      <c r="E156" s="17"/>
      <c r="F156" s="17"/>
      <c r="G156" s="17"/>
      <c r="H156" s="17"/>
      <c r="I156" s="17"/>
      <c r="J156" s="17"/>
      <c r="K156" s="17"/>
      <c r="L156" s="106">
        <f t="shared" si="15"/>
        <v>0</v>
      </c>
      <c r="M156" s="106">
        <f t="shared" si="16"/>
        <v>0</v>
      </c>
      <c r="N156" s="114">
        <f t="shared" si="12"/>
        <v>0</v>
      </c>
      <c r="O156" s="114">
        <f t="shared" si="17"/>
        <v>0</v>
      </c>
      <c r="P156" s="111">
        <f t="shared" si="13"/>
        <v>0</v>
      </c>
    </row>
    <row r="157" spans="1:16" customFormat="1" x14ac:dyDescent="0.25">
      <c r="A157" s="16"/>
      <c r="B157" s="17"/>
      <c r="C157" s="106">
        <f t="shared" si="14"/>
        <v>0</v>
      </c>
      <c r="D157" s="17"/>
      <c r="E157" s="17"/>
      <c r="F157" s="17"/>
      <c r="G157" s="17"/>
      <c r="H157" s="17"/>
      <c r="I157" s="17"/>
      <c r="J157" s="17"/>
      <c r="K157" s="17"/>
      <c r="L157" s="106">
        <f t="shared" si="15"/>
        <v>0</v>
      </c>
      <c r="M157" s="106">
        <f t="shared" si="16"/>
        <v>0</v>
      </c>
      <c r="N157" s="114">
        <f t="shared" si="12"/>
        <v>0</v>
      </c>
      <c r="O157" s="114">
        <f t="shared" si="17"/>
        <v>0</v>
      </c>
      <c r="P157" s="111">
        <f t="shared" si="13"/>
        <v>0</v>
      </c>
    </row>
    <row r="158" spans="1:16" customFormat="1" x14ac:dyDescent="0.25">
      <c r="A158" s="16"/>
      <c r="B158" s="17"/>
      <c r="C158" s="106">
        <f t="shared" si="14"/>
        <v>0</v>
      </c>
      <c r="D158" s="17"/>
      <c r="E158" s="17"/>
      <c r="F158" s="17"/>
      <c r="G158" s="17"/>
      <c r="H158" s="17"/>
      <c r="I158" s="17"/>
      <c r="J158" s="17"/>
      <c r="K158" s="17"/>
      <c r="L158" s="106">
        <f t="shared" si="15"/>
        <v>0</v>
      </c>
      <c r="M158" s="106">
        <f t="shared" si="16"/>
        <v>0</v>
      </c>
      <c r="N158" s="114">
        <f t="shared" si="12"/>
        <v>0</v>
      </c>
      <c r="O158" s="114">
        <f t="shared" si="17"/>
        <v>0</v>
      </c>
      <c r="P158" s="111">
        <f t="shared" si="13"/>
        <v>0</v>
      </c>
    </row>
    <row r="159" spans="1:16" customFormat="1" x14ac:dyDescent="0.25">
      <c r="A159" s="16"/>
      <c r="B159" s="17"/>
      <c r="C159" s="106">
        <f t="shared" si="14"/>
        <v>0</v>
      </c>
      <c r="D159" s="17"/>
      <c r="E159" s="17"/>
      <c r="F159" s="17"/>
      <c r="G159" s="17"/>
      <c r="H159" s="17"/>
      <c r="I159" s="17"/>
      <c r="J159" s="17"/>
      <c r="K159" s="17"/>
      <c r="L159" s="106">
        <f t="shared" si="15"/>
        <v>0</v>
      </c>
      <c r="M159" s="106">
        <f t="shared" si="16"/>
        <v>0</v>
      </c>
      <c r="N159" s="114">
        <f t="shared" si="12"/>
        <v>0</v>
      </c>
      <c r="O159" s="114">
        <f t="shared" si="17"/>
        <v>0</v>
      </c>
      <c r="P159" s="111">
        <f t="shared" si="13"/>
        <v>0</v>
      </c>
    </row>
    <row r="160" spans="1:16" customFormat="1" x14ac:dyDescent="0.25">
      <c r="A160" s="16"/>
      <c r="B160" s="17"/>
      <c r="C160" s="106">
        <f t="shared" si="14"/>
        <v>0</v>
      </c>
      <c r="D160" s="17"/>
      <c r="E160" s="17"/>
      <c r="F160" s="17"/>
      <c r="G160" s="17"/>
      <c r="H160" s="17"/>
      <c r="I160" s="17"/>
      <c r="J160" s="17"/>
      <c r="K160" s="17"/>
      <c r="L160" s="106">
        <f t="shared" si="15"/>
        <v>0</v>
      </c>
      <c r="M160" s="106">
        <f t="shared" si="16"/>
        <v>0</v>
      </c>
      <c r="N160" s="114">
        <f t="shared" si="12"/>
        <v>0</v>
      </c>
      <c r="O160" s="114">
        <f t="shared" si="17"/>
        <v>0</v>
      </c>
      <c r="P160" s="111">
        <f t="shared" si="13"/>
        <v>0</v>
      </c>
    </row>
    <row r="161" spans="1:16" customFormat="1" x14ac:dyDescent="0.25">
      <c r="A161" s="16"/>
      <c r="B161" s="17"/>
      <c r="C161" s="106">
        <f t="shared" si="14"/>
        <v>0</v>
      </c>
      <c r="D161" s="17"/>
      <c r="E161" s="17"/>
      <c r="F161" s="17"/>
      <c r="G161" s="17"/>
      <c r="H161" s="17"/>
      <c r="I161" s="17"/>
      <c r="J161" s="17"/>
      <c r="K161" s="17"/>
      <c r="L161" s="106">
        <f t="shared" si="15"/>
        <v>0</v>
      </c>
      <c r="M161" s="106">
        <f t="shared" si="16"/>
        <v>0</v>
      </c>
      <c r="N161" s="114">
        <f t="shared" si="12"/>
        <v>0</v>
      </c>
      <c r="O161" s="114">
        <f t="shared" si="17"/>
        <v>0</v>
      </c>
      <c r="P161" s="111">
        <f t="shared" si="13"/>
        <v>0</v>
      </c>
    </row>
    <row r="162" spans="1:16" customFormat="1" x14ac:dyDescent="0.25">
      <c r="A162" s="16"/>
      <c r="B162" s="17"/>
      <c r="C162" s="106">
        <f t="shared" si="14"/>
        <v>0</v>
      </c>
      <c r="D162" s="17"/>
      <c r="E162" s="17"/>
      <c r="F162" s="17"/>
      <c r="G162" s="17"/>
      <c r="H162" s="17"/>
      <c r="I162" s="17"/>
      <c r="J162" s="17"/>
      <c r="K162" s="17"/>
      <c r="L162" s="106">
        <f t="shared" si="15"/>
        <v>0</v>
      </c>
      <c r="M162" s="106">
        <f t="shared" si="16"/>
        <v>0</v>
      </c>
      <c r="N162" s="114">
        <f t="shared" si="12"/>
        <v>0</v>
      </c>
      <c r="O162" s="114">
        <f t="shared" si="17"/>
        <v>0</v>
      </c>
      <c r="P162" s="111">
        <f t="shared" si="13"/>
        <v>0</v>
      </c>
    </row>
    <row r="163" spans="1:16" customFormat="1" x14ac:dyDescent="0.25">
      <c r="A163" s="16"/>
      <c r="B163" s="17"/>
      <c r="C163" s="106">
        <f t="shared" si="14"/>
        <v>0</v>
      </c>
      <c r="D163" s="17"/>
      <c r="E163" s="17"/>
      <c r="F163" s="17"/>
      <c r="G163" s="17"/>
      <c r="H163" s="17"/>
      <c r="I163" s="17"/>
      <c r="J163" s="17"/>
      <c r="K163" s="17"/>
      <c r="L163" s="106">
        <f t="shared" si="15"/>
        <v>0</v>
      </c>
      <c r="M163" s="106">
        <f t="shared" si="16"/>
        <v>0</v>
      </c>
      <c r="N163" s="114">
        <f t="shared" si="12"/>
        <v>0</v>
      </c>
      <c r="O163" s="114">
        <f t="shared" si="17"/>
        <v>0</v>
      </c>
      <c r="P163" s="111">
        <f t="shared" si="13"/>
        <v>0</v>
      </c>
    </row>
    <row r="164" spans="1:16" customFormat="1" x14ac:dyDescent="0.25">
      <c r="A164" s="16"/>
      <c r="B164" s="17"/>
      <c r="C164" s="106">
        <f t="shared" si="14"/>
        <v>0</v>
      </c>
      <c r="D164" s="17"/>
      <c r="E164" s="17"/>
      <c r="F164" s="17"/>
      <c r="G164" s="17"/>
      <c r="H164" s="17"/>
      <c r="I164" s="17"/>
      <c r="J164" s="17"/>
      <c r="K164" s="17"/>
      <c r="L164" s="106">
        <f t="shared" si="15"/>
        <v>0</v>
      </c>
      <c r="M164" s="106">
        <f t="shared" si="16"/>
        <v>0</v>
      </c>
      <c r="N164" s="114">
        <f t="shared" si="12"/>
        <v>0</v>
      </c>
      <c r="O164" s="114">
        <f t="shared" si="17"/>
        <v>0</v>
      </c>
      <c r="P164" s="111">
        <f t="shared" si="13"/>
        <v>0</v>
      </c>
    </row>
    <row r="165" spans="1:16" customFormat="1" x14ac:dyDescent="0.25">
      <c r="A165" s="16"/>
      <c r="B165" s="17"/>
      <c r="C165" s="106">
        <f t="shared" si="14"/>
        <v>0</v>
      </c>
      <c r="D165" s="17"/>
      <c r="E165" s="17"/>
      <c r="F165" s="17"/>
      <c r="G165" s="17"/>
      <c r="H165" s="17"/>
      <c r="I165" s="17"/>
      <c r="J165" s="17"/>
      <c r="K165" s="17"/>
      <c r="L165" s="106">
        <f t="shared" si="15"/>
        <v>0</v>
      </c>
      <c r="M165" s="106">
        <f t="shared" si="16"/>
        <v>0</v>
      </c>
      <c r="N165" s="114">
        <f t="shared" si="12"/>
        <v>0</v>
      </c>
      <c r="O165" s="114">
        <f t="shared" si="17"/>
        <v>0</v>
      </c>
      <c r="P165" s="111">
        <f t="shared" si="13"/>
        <v>0</v>
      </c>
    </row>
    <row r="166" spans="1:16" customFormat="1" x14ac:dyDescent="0.25">
      <c r="A166" s="16"/>
      <c r="B166" s="17"/>
      <c r="C166" s="106">
        <f t="shared" si="14"/>
        <v>0</v>
      </c>
      <c r="D166" s="17"/>
      <c r="E166" s="17"/>
      <c r="F166" s="17"/>
      <c r="G166" s="17"/>
      <c r="H166" s="17"/>
      <c r="I166" s="17"/>
      <c r="J166" s="17"/>
      <c r="K166" s="17"/>
      <c r="L166" s="106">
        <f t="shared" si="15"/>
        <v>0</v>
      </c>
      <c r="M166" s="106">
        <f t="shared" si="16"/>
        <v>0</v>
      </c>
      <c r="N166" s="114">
        <f t="shared" si="12"/>
        <v>0</v>
      </c>
      <c r="O166" s="114">
        <f t="shared" si="17"/>
        <v>0</v>
      </c>
      <c r="P166" s="111">
        <f t="shared" si="13"/>
        <v>0</v>
      </c>
    </row>
    <row r="167" spans="1:16" customFormat="1" x14ac:dyDescent="0.25">
      <c r="A167" s="16"/>
      <c r="B167" s="17"/>
      <c r="C167" s="106">
        <f t="shared" si="14"/>
        <v>0</v>
      </c>
      <c r="D167" s="17"/>
      <c r="E167" s="17"/>
      <c r="F167" s="17"/>
      <c r="G167" s="17"/>
      <c r="H167" s="17"/>
      <c r="I167" s="17"/>
      <c r="J167" s="17"/>
      <c r="K167" s="17"/>
      <c r="L167" s="106">
        <f t="shared" si="15"/>
        <v>0</v>
      </c>
      <c r="M167" s="106">
        <f t="shared" si="16"/>
        <v>0</v>
      </c>
      <c r="N167" s="114">
        <f t="shared" si="12"/>
        <v>0</v>
      </c>
      <c r="O167" s="114">
        <f t="shared" si="17"/>
        <v>0</v>
      </c>
      <c r="P167" s="111">
        <f t="shared" si="13"/>
        <v>0</v>
      </c>
    </row>
    <row r="168" spans="1:16" customFormat="1" x14ac:dyDescent="0.25">
      <c r="A168" s="16"/>
      <c r="B168" s="17"/>
      <c r="C168" s="106">
        <f t="shared" si="14"/>
        <v>0</v>
      </c>
      <c r="D168" s="17"/>
      <c r="E168" s="17"/>
      <c r="F168" s="17"/>
      <c r="G168" s="17"/>
      <c r="H168" s="17"/>
      <c r="I168" s="17"/>
      <c r="J168" s="17"/>
      <c r="K168" s="17"/>
      <c r="L168" s="106">
        <f t="shared" si="15"/>
        <v>0</v>
      </c>
      <c r="M168" s="106">
        <f t="shared" si="16"/>
        <v>0</v>
      </c>
      <c r="N168" s="114">
        <f t="shared" si="12"/>
        <v>0</v>
      </c>
      <c r="O168" s="114">
        <f t="shared" si="17"/>
        <v>0</v>
      </c>
      <c r="P168" s="111">
        <f t="shared" si="13"/>
        <v>0</v>
      </c>
    </row>
    <row r="169" spans="1:16" customFormat="1" x14ac:dyDescent="0.25">
      <c r="A169" s="16"/>
      <c r="B169" s="17"/>
      <c r="C169" s="106">
        <f t="shared" si="14"/>
        <v>0</v>
      </c>
      <c r="D169" s="17"/>
      <c r="E169" s="17"/>
      <c r="F169" s="17"/>
      <c r="G169" s="17"/>
      <c r="H169" s="17"/>
      <c r="I169" s="17"/>
      <c r="J169" s="17"/>
      <c r="K169" s="17"/>
      <c r="L169" s="106">
        <f t="shared" si="15"/>
        <v>0</v>
      </c>
      <c r="M169" s="106">
        <f t="shared" si="16"/>
        <v>0</v>
      </c>
      <c r="N169" s="114">
        <f t="shared" si="12"/>
        <v>0</v>
      </c>
      <c r="O169" s="114">
        <f t="shared" si="17"/>
        <v>0</v>
      </c>
      <c r="P169" s="111">
        <f t="shared" si="13"/>
        <v>0</v>
      </c>
    </row>
    <row r="170" spans="1:16" customFormat="1" x14ac:dyDescent="0.25">
      <c r="A170" s="16"/>
      <c r="B170" s="17"/>
      <c r="C170" s="106">
        <f t="shared" si="14"/>
        <v>0</v>
      </c>
      <c r="D170" s="17"/>
      <c r="E170" s="17"/>
      <c r="F170" s="17"/>
      <c r="G170" s="17"/>
      <c r="H170" s="17"/>
      <c r="I170" s="17"/>
      <c r="J170" s="17"/>
      <c r="K170" s="17"/>
      <c r="L170" s="106">
        <f t="shared" si="15"/>
        <v>0</v>
      </c>
      <c r="M170" s="106">
        <f t="shared" si="16"/>
        <v>0</v>
      </c>
      <c r="N170" s="114">
        <f t="shared" si="12"/>
        <v>0</v>
      </c>
      <c r="O170" s="114">
        <f t="shared" si="17"/>
        <v>0</v>
      </c>
      <c r="P170" s="111">
        <f t="shared" si="13"/>
        <v>0</v>
      </c>
    </row>
    <row r="171" spans="1:16" customFormat="1" x14ac:dyDescent="0.25">
      <c r="A171" s="16"/>
      <c r="B171" s="17"/>
      <c r="C171" s="106">
        <f t="shared" si="14"/>
        <v>0</v>
      </c>
      <c r="D171" s="17"/>
      <c r="E171" s="17"/>
      <c r="F171" s="17"/>
      <c r="G171" s="17"/>
      <c r="H171" s="17"/>
      <c r="I171" s="17"/>
      <c r="J171" s="17"/>
      <c r="K171" s="17"/>
      <c r="L171" s="106">
        <f t="shared" si="15"/>
        <v>0</v>
      </c>
      <c r="M171" s="106">
        <f t="shared" si="16"/>
        <v>0</v>
      </c>
      <c r="N171" s="114">
        <f t="shared" si="12"/>
        <v>0</v>
      </c>
      <c r="O171" s="114">
        <f t="shared" si="17"/>
        <v>0</v>
      </c>
      <c r="P171" s="111">
        <f t="shared" si="13"/>
        <v>0</v>
      </c>
    </row>
    <row r="172" spans="1:16" customFormat="1" x14ac:dyDescent="0.25">
      <c r="A172" s="16"/>
      <c r="B172" s="17"/>
      <c r="C172" s="106">
        <f t="shared" si="14"/>
        <v>0</v>
      </c>
      <c r="D172" s="17"/>
      <c r="E172" s="17"/>
      <c r="F172" s="17"/>
      <c r="G172" s="17"/>
      <c r="H172" s="17"/>
      <c r="I172" s="17"/>
      <c r="J172" s="17"/>
      <c r="K172" s="17"/>
      <c r="L172" s="106">
        <f t="shared" si="15"/>
        <v>0</v>
      </c>
      <c r="M172" s="106">
        <f t="shared" si="16"/>
        <v>0</v>
      </c>
      <c r="N172" s="114">
        <f t="shared" si="12"/>
        <v>0</v>
      </c>
      <c r="O172" s="114">
        <f t="shared" si="17"/>
        <v>0</v>
      </c>
      <c r="P172" s="111">
        <f t="shared" si="13"/>
        <v>0</v>
      </c>
    </row>
    <row r="173" spans="1:16" customFormat="1" x14ac:dyDescent="0.25">
      <c r="A173" s="16"/>
      <c r="B173" s="17"/>
      <c r="C173" s="106">
        <f t="shared" si="14"/>
        <v>0</v>
      </c>
      <c r="D173" s="17"/>
      <c r="E173" s="17"/>
      <c r="F173" s="17"/>
      <c r="G173" s="17"/>
      <c r="H173" s="17"/>
      <c r="I173" s="17"/>
      <c r="J173" s="17"/>
      <c r="K173" s="17"/>
      <c r="L173" s="106">
        <f t="shared" si="15"/>
        <v>0</v>
      </c>
      <c r="M173" s="106">
        <f t="shared" si="16"/>
        <v>0</v>
      </c>
      <c r="N173" s="114">
        <f t="shared" si="12"/>
        <v>0</v>
      </c>
      <c r="O173" s="114">
        <f t="shared" si="17"/>
        <v>0</v>
      </c>
      <c r="P173" s="111">
        <f t="shared" si="13"/>
        <v>0</v>
      </c>
    </row>
    <row r="174" spans="1:16" customFormat="1" x14ac:dyDescent="0.25">
      <c r="A174" s="16"/>
      <c r="B174" s="17"/>
      <c r="C174" s="106">
        <f t="shared" si="14"/>
        <v>0</v>
      </c>
      <c r="D174" s="17"/>
      <c r="E174" s="17"/>
      <c r="F174" s="17"/>
      <c r="G174" s="17"/>
      <c r="H174" s="17"/>
      <c r="I174" s="17"/>
      <c r="J174" s="17"/>
      <c r="K174" s="17"/>
      <c r="L174" s="106">
        <f t="shared" si="15"/>
        <v>0</v>
      </c>
      <c r="M174" s="106">
        <f t="shared" si="16"/>
        <v>0</v>
      </c>
      <c r="N174" s="114">
        <f t="shared" si="12"/>
        <v>0</v>
      </c>
      <c r="O174" s="114">
        <f t="shared" si="17"/>
        <v>0</v>
      </c>
      <c r="P174" s="111">
        <f t="shared" si="13"/>
        <v>0</v>
      </c>
    </row>
    <row r="175" spans="1:16" customFormat="1" x14ac:dyDescent="0.25">
      <c r="A175" s="16"/>
      <c r="B175" s="17"/>
      <c r="C175" s="106">
        <f t="shared" si="14"/>
        <v>0</v>
      </c>
      <c r="D175" s="17"/>
      <c r="E175" s="17"/>
      <c r="F175" s="17"/>
      <c r="G175" s="17"/>
      <c r="H175" s="17"/>
      <c r="I175" s="17"/>
      <c r="J175" s="17"/>
      <c r="K175" s="17"/>
      <c r="L175" s="106">
        <f t="shared" si="15"/>
        <v>0</v>
      </c>
      <c r="M175" s="106">
        <f t="shared" si="16"/>
        <v>0</v>
      </c>
      <c r="N175" s="114">
        <f t="shared" si="12"/>
        <v>0</v>
      </c>
      <c r="O175" s="114">
        <f t="shared" si="17"/>
        <v>0</v>
      </c>
      <c r="P175" s="111">
        <f t="shared" si="13"/>
        <v>0</v>
      </c>
    </row>
    <row r="176" spans="1:16" customFormat="1" x14ac:dyDescent="0.25">
      <c r="A176" s="16"/>
      <c r="B176" s="17"/>
      <c r="C176" s="106">
        <f t="shared" si="14"/>
        <v>0</v>
      </c>
      <c r="D176" s="17"/>
      <c r="E176" s="17"/>
      <c r="F176" s="17"/>
      <c r="G176" s="17"/>
      <c r="H176" s="17"/>
      <c r="I176" s="17"/>
      <c r="J176" s="17"/>
      <c r="K176" s="17"/>
      <c r="L176" s="106">
        <f t="shared" si="15"/>
        <v>0</v>
      </c>
      <c r="M176" s="106">
        <f t="shared" si="16"/>
        <v>0</v>
      </c>
      <c r="N176" s="114">
        <f t="shared" si="12"/>
        <v>0</v>
      </c>
      <c r="O176" s="114">
        <f t="shared" si="17"/>
        <v>0</v>
      </c>
      <c r="P176" s="111">
        <f t="shared" si="13"/>
        <v>0</v>
      </c>
    </row>
    <row r="177" spans="1:16" customFormat="1" x14ac:dyDescent="0.25">
      <c r="A177" s="16"/>
      <c r="B177" s="17"/>
      <c r="C177" s="106">
        <f t="shared" si="14"/>
        <v>0</v>
      </c>
      <c r="D177" s="17"/>
      <c r="E177" s="17"/>
      <c r="F177" s="17"/>
      <c r="G177" s="17"/>
      <c r="H177" s="17"/>
      <c r="I177" s="17"/>
      <c r="J177" s="17"/>
      <c r="K177" s="17"/>
      <c r="L177" s="106">
        <f t="shared" si="15"/>
        <v>0</v>
      </c>
      <c r="M177" s="106">
        <f t="shared" si="16"/>
        <v>0</v>
      </c>
      <c r="N177" s="114">
        <f t="shared" si="12"/>
        <v>0</v>
      </c>
      <c r="O177" s="114">
        <f t="shared" si="17"/>
        <v>0</v>
      </c>
      <c r="P177" s="111">
        <f t="shared" si="13"/>
        <v>0</v>
      </c>
    </row>
    <row r="178" spans="1:16" customFormat="1" x14ac:dyDescent="0.25">
      <c r="A178" s="16"/>
      <c r="B178" s="17"/>
      <c r="C178" s="106">
        <f t="shared" si="14"/>
        <v>0</v>
      </c>
      <c r="D178" s="17"/>
      <c r="E178" s="17"/>
      <c r="F178" s="17"/>
      <c r="G178" s="17"/>
      <c r="H178" s="17"/>
      <c r="I178" s="17"/>
      <c r="J178" s="17"/>
      <c r="K178" s="17"/>
      <c r="L178" s="106">
        <f t="shared" si="15"/>
        <v>0</v>
      </c>
      <c r="M178" s="106">
        <f t="shared" si="16"/>
        <v>0</v>
      </c>
      <c r="N178" s="114">
        <f t="shared" si="12"/>
        <v>0</v>
      </c>
      <c r="O178" s="114">
        <f t="shared" si="17"/>
        <v>0</v>
      </c>
      <c r="P178" s="111">
        <f t="shared" si="13"/>
        <v>0</v>
      </c>
    </row>
    <row r="179" spans="1:16" customFormat="1" x14ac:dyDescent="0.25">
      <c r="A179" s="16"/>
      <c r="B179" s="17"/>
      <c r="C179" s="106">
        <f t="shared" si="14"/>
        <v>0</v>
      </c>
      <c r="D179" s="17"/>
      <c r="E179" s="17"/>
      <c r="F179" s="17"/>
      <c r="G179" s="17"/>
      <c r="H179" s="17"/>
      <c r="I179" s="17"/>
      <c r="J179" s="17"/>
      <c r="K179" s="17"/>
      <c r="L179" s="106">
        <f t="shared" si="15"/>
        <v>0</v>
      </c>
      <c r="M179" s="106">
        <f t="shared" si="16"/>
        <v>0</v>
      </c>
      <c r="N179" s="114">
        <f t="shared" si="12"/>
        <v>0</v>
      </c>
      <c r="O179" s="114">
        <f t="shared" si="17"/>
        <v>0</v>
      </c>
      <c r="P179" s="111">
        <f t="shared" si="13"/>
        <v>0</v>
      </c>
    </row>
    <row r="180" spans="1:16" customFormat="1" x14ac:dyDescent="0.25">
      <c r="A180" s="16"/>
      <c r="B180" s="17"/>
      <c r="C180" s="106">
        <f t="shared" si="14"/>
        <v>0</v>
      </c>
      <c r="D180" s="17"/>
      <c r="E180" s="17"/>
      <c r="F180" s="17"/>
      <c r="G180" s="17"/>
      <c r="H180" s="17"/>
      <c r="I180" s="17"/>
      <c r="J180" s="17"/>
      <c r="K180" s="17"/>
      <c r="L180" s="106">
        <f t="shared" si="15"/>
        <v>0</v>
      </c>
      <c r="M180" s="106">
        <f t="shared" si="16"/>
        <v>0</v>
      </c>
      <c r="N180" s="114">
        <f t="shared" si="12"/>
        <v>0</v>
      </c>
      <c r="O180" s="114">
        <f t="shared" si="17"/>
        <v>0</v>
      </c>
      <c r="P180" s="111">
        <f t="shared" si="13"/>
        <v>0</v>
      </c>
    </row>
    <row r="181" spans="1:16" customFormat="1" x14ac:dyDescent="0.25">
      <c r="A181" s="16"/>
      <c r="B181" s="17"/>
      <c r="C181" s="106">
        <f t="shared" si="14"/>
        <v>0</v>
      </c>
      <c r="D181" s="17"/>
      <c r="E181" s="17"/>
      <c r="F181" s="17"/>
      <c r="G181" s="17"/>
      <c r="H181" s="17"/>
      <c r="I181" s="17"/>
      <c r="J181" s="17"/>
      <c r="K181" s="17"/>
      <c r="L181" s="106">
        <f t="shared" si="15"/>
        <v>0</v>
      </c>
      <c r="M181" s="106">
        <f t="shared" si="16"/>
        <v>0</v>
      </c>
      <c r="N181" s="114">
        <f t="shared" si="12"/>
        <v>0</v>
      </c>
      <c r="O181" s="114">
        <f t="shared" si="17"/>
        <v>0</v>
      </c>
      <c r="P181" s="111">
        <f t="shared" si="13"/>
        <v>0</v>
      </c>
    </row>
    <row r="182" spans="1:16" customFormat="1" x14ac:dyDescent="0.25">
      <c r="A182" s="16"/>
      <c r="B182" s="17"/>
      <c r="C182" s="106">
        <f t="shared" si="14"/>
        <v>0</v>
      </c>
      <c r="D182" s="17"/>
      <c r="E182" s="17"/>
      <c r="F182" s="17"/>
      <c r="G182" s="17"/>
      <c r="H182" s="17"/>
      <c r="I182" s="17"/>
      <c r="J182" s="17"/>
      <c r="K182" s="17"/>
      <c r="L182" s="106">
        <f t="shared" si="15"/>
        <v>0</v>
      </c>
      <c r="M182" s="106">
        <f t="shared" si="16"/>
        <v>0</v>
      </c>
      <c r="N182" s="114">
        <f t="shared" si="12"/>
        <v>0</v>
      </c>
      <c r="O182" s="114">
        <f t="shared" si="17"/>
        <v>0</v>
      </c>
      <c r="P182" s="111">
        <f t="shared" si="13"/>
        <v>0</v>
      </c>
    </row>
    <row r="183" spans="1:16" customFormat="1" x14ac:dyDescent="0.25">
      <c r="A183" s="16"/>
      <c r="B183" s="17"/>
      <c r="C183" s="106">
        <f t="shared" si="14"/>
        <v>0</v>
      </c>
      <c r="D183" s="17"/>
      <c r="E183" s="17"/>
      <c r="F183" s="17"/>
      <c r="G183" s="17"/>
      <c r="H183" s="17"/>
      <c r="I183" s="17"/>
      <c r="J183" s="17"/>
      <c r="K183" s="17"/>
      <c r="L183" s="106">
        <f t="shared" si="15"/>
        <v>0</v>
      </c>
      <c r="M183" s="106">
        <f t="shared" si="16"/>
        <v>0</v>
      </c>
      <c r="N183" s="114">
        <f t="shared" si="12"/>
        <v>0</v>
      </c>
      <c r="O183" s="114">
        <f t="shared" si="17"/>
        <v>0</v>
      </c>
      <c r="P183" s="111">
        <f t="shared" si="13"/>
        <v>0</v>
      </c>
    </row>
    <row r="184" spans="1:16" customFormat="1" x14ac:dyDescent="0.25">
      <c r="A184" s="16"/>
      <c r="B184" s="17"/>
      <c r="C184" s="106">
        <f t="shared" si="14"/>
        <v>0</v>
      </c>
      <c r="D184" s="17"/>
      <c r="E184" s="17"/>
      <c r="F184" s="17"/>
      <c r="G184" s="17"/>
      <c r="H184" s="17"/>
      <c r="I184" s="17"/>
      <c r="J184" s="17"/>
      <c r="K184" s="17"/>
      <c r="L184" s="106">
        <f t="shared" si="15"/>
        <v>0</v>
      </c>
      <c r="M184" s="106">
        <f t="shared" si="16"/>
        <v>0</v>
      </c>
      <c r="N184" s="114">
        <f t="shared" si="12"/>
        <v>0</v>
      </c>
      <c r="O184" s="114">
        <f t="shared" si="17"/>
        <v>0</v>
      </c>
      <c r="P184" s="111">
        <f t="shared" si="13"/>
        <v>0</v>
      </c>
    </row>
    <row r="185" spans="1:16" customFormat="1" x14ac:dyDescent="0.25">
      <c r="A185" s="16"/>
      <c r="B185" s="17"/>
      <c r="C185" s="106">
        <f t="shared" si="14"/>
        <v>0</v>
      </c>
      <c r="D185" s="17"/>
      <c r="E185" s="17"/>
      <c r="F185" s="17"/>
      <c r="G185" s="17"/>
      <c r="H185" s="17"/>
      <c r="I185" s="17"/>
      <c r="J185" s="17"/>
      <c r="K185" s="17"/>
      <c r="L185" s="106">
        <f t="shared" si="15"/>
        <v>0</v>
      </c>
      <c r="M185" s="106">
        <f t="shared" si="16"/>
        <v>0</v>
      </c>
      <c r="N185" s="114">
        <f t="shared" si="12"/>
        <v>0</v>
      </c>
      <c r="O185" s="114">
        <f t="shared" si="17"/>
        <v>0</v>
      </c>
      <c r="P185" s="111">
        <f t="shared" si="13"/>
        <v>0</v>
      </c>
    </row>
    <row r="186" spans="1:16" customFormat="1" x14ac:dyDescent="0.25">
      <c r="A186" s="16"/>
      <c r="B186" s="17"/>
      <c r="C186" s="106">
        <f t="shared" si="14"/>
        <v>0</v>
      </c>
      <c r="D186" s="17"/>
      <c r="E186" s="17"/>
      <c r="F186" s="17"/>
      <c r="G186" s="17"/>
      <c r="H186" s="17"/>
      <c r="I186" s="17"/>
      <c r="J186" s="17"/>
      <c r="K186" s="17"/>
      <c r="L186" s="106">
        <f t="shared" si="15"/>
        <v>0</v>
      </c>
      <c r="M186" s="106">
        <f t="shared" si="16"/>
        <v>0</v>
      </c>
      <c r="N186" s="114">
        <f t="shared" si="12"/>
        <v>0</v>
      </c>
      <c r="O186" s="114">
        <f t="shared" si="17"/>
        <v>0</v>
      </c>
      <c r="P186" s="111">
        <f t="shared" si="13"/>
        <v>0</v>
      </c>
    </row>
    <row r="187" spans="1:16" customFormat="1" x14ac:dyDescent="0.25">
      <c r="A187" s="16"/>
      <c r="B187" s="17"/>
      <c r="C187" s="106">
        <f t="shared" si="14"/>
        <v>0</v>
      </c>
      <c r="D187" s="17"/>
      <c r="E187" s="17"/>
      <c r="F187" s="17"/>
      <c r="G187" s="17"/>
      <c r="H187" s="17"/>
      <c r="I187" s="17"/>
      <c r="J187" s="17"/>
      <c r="K187" s="17"/>
      <c r="L187" s="106">
        <f t="shared" si="15"/>
        <v>0</v>
      </c>
      <c r="M187" s="106">
        <f t="shared" si="16"/>
        <v>0</v>
      </c>
      <c r="N187" s="114">
        <f t="shared" si="12"/>
        <v>0</v>
      </c>
      <c r="O187" s="114">
        <f t="shared" si="17"/>
        <v>0</v>
      </c>
      <c r="P187" s="111">
        <f t="shared" si="13"/>
        <v>0</v>
      </c>
    </row>
    <row r="188" spans="1:16" customFormat="1" x14ac:dyDescent="0.25">
      <c r="A188" s="16"/>
      <c r="B188" s="17"/>
      <c r="C188" s="106">
        <f t="shared" si="14"/>
        <v>0</v>
      </c>
      <c r="D188" s="17"/>
      <c r="E188" s="17"/>
      <c r="F188" s="17"/>
      <c r="G188" s="17"/>
      <c r="H188" s="17"/>
      <c r="I188" s="17"/>
      <c r="J188" s="17"/>
      <c r="K188" s="17"/>
      <c r="L188" s="106">
        <f t="shared" si="15"/>
        <v>0</v>
      </c>
      <c r="M188" s="106">
        <f t="shared" si="16"/>
        <v>0</v>
      </c>
      <c r="N188" s="114">
        <f t="shared" si="12"/>
        <v>0</v>
      </c>
      <c r="O188" s="114">
        <f t="shared" si="17"/>
        <v>0</v>
      </c>
      <c r="P188" s="111">
        <f t="shared" si="13"/>
        <v>0</v>
      </c>
    </row>
    <row r="189" spans="1:16" customFormat="1" x14ac:dyDescent="0.25">
      <c r="A189" s="16"/>
      <c r="B189" s="17"/>
      <c r="C189" s="106">
        <f t="shared" si="14"/>
        <v>0</v>
      </c>
      <c r="D189" s="17"/>
      <c r="E189" s="17"/>
      <c r="F189" s="17"/>
      <c r="G189" s="17"/>
      <c r="H189" s="17"/>
      <c r="I189" s="17"/>
      <c r="J189" s="17"/>
      <c r="K189" s="17"/>
      <c r="L189" s="106">
        <f t="shared" si="15"/>
        <v>0</v>
      </c>
      <c r="M189" s="106">
        <f t="shared" si="16"/>
        <v>0</v>
      </c>
      <c r="N189" s="114">
        <f t="shared" si="12"/>
        <v>0</v>
      </c>
      <c r="O189" s="114">
        <f t="shared" si="17"/>
        <v>0</v>
      </c>
      <c r="P189" s="111">
        <f t="shared" si="13"/>
        <v>0</v>
      </c>
    </row>
    <row r="190" spans="1:16" customFormat="1" x14ac:dyDescent="0.25">
      <c r="A190" s="16"/>
      <c r="B190" s="17"/>
      <c r="C190" s="106">
        <f t="shared" si="14"/>
        <v>0</v>
      </c>
      <c r="D190" s="17"/>
      <c r="E190" s="17"/>
      <c r="F190" s="17"/>
      <c r="G190" s="17"/>
      <c r="H190" s="17"/>
      <c r="I190" s="17"/>
      <c r="J190" s="17"/>
      <c r="K190" s="17"/>
      <c r="L190" s="106">
        <f t="shared" si="15"/>
        <v>0</v>
      </c>
      <c r="M190" s="106">
        <f t="shared" si="16"/>
        <v>0</v>
      </c>
      <c r="N190" s="114">
        <f t="shared" si="12"/>
        <v>0</v>
      </c>
      <c r="O190" s="114">
        <f t="shared" si="17"/>
        <v>0</v>
      </c>
      <c r="P190" s="111">
        <f t="shared" si="13"/>
        <v>0</v>
      </c>
    </row>
    <row r="191" spans="1:16" customFormat="1" x14ac:dyDescent="0.25">
      <c r="A191" s="16"/>
      <c r="B191" s="17"/>
      <c r="C191" s="106">
        <f t="shared" si="14"/>
        <v>0</v>
      </c>
      <c r="D191" s="17"/>
      <c r="E191" s="17"/>
      <c r="F191" s="17"/>
      <c r="G191" s="17"/>
      <c r="H191" s="17"/>
      <c r="I191" s="17"/>
      <c r="J191" s="17"/>
      <c r="K191" s="17"/>
      <c r="L191" s="106">
        <f t="shared" si="15"/>
        <v>0</v>
      </c>
      <c r="M191" s="106">
        <f t="shared" si="16"/>
        <v>0</v>
      </c>
      <c r="N191" s="114">
        <f t="shared" si="12"/>
        <v>0</v>
      </c>
      <c r="O191" s="114">
        <f t="shared" si="17"/>
        <v>0</v>
      </c>
      <c r="P191" s="111">
        <f t="shared" si="13"/>
        <v>0</v>
      </c>
    </row>
    <row r="192" spans="1:16" customFormat="1" x14ac:dyDescent="0.25">
      <c r="A192" s="16"/>
      <c r="B192" s="17"/>
      <c r="C192" s="106">
        <f t="shared" si="14"/>
        <v>0</v>
      </c>
      <c r="D192" s="17"/>
      <c r="E192" s="17"/>
      <c r="F192" s="17"/>
      <c r="G192" s="17"/>
      <c r="H192" s="17"/>
      <c r="I192" s="17"/>
      <c r="J192" s="17"/>
      <c r="K192" s="17"/>
      <c r="L192" s="106">
        <f t="shared" si="15"/>
        <v>0</v>
      </c>
      <c r="M192" s="106">
        <f t="shared" si="16"/>
        <v>0</v>
      </c>
      <c r="N192" s="114">
        <f t="shared" si="12"/>
        <v>0</v>
      </c>
      <c r="O192" s="114">
        <f t="shared" si="17"/>
        <v>0</v>
      </c>
      <c r="P192" s="111">
        <f t="shared" si="13"/>
        <v>0</v>
      </c>
    </row>
    <row r="193" spans="1:16" customFormat="1" x14ac:dyDescent="0.25">
      <c r="A193" s="16"/>
      <c r="B193" s="17"/>
      <c r="C193" s="106">
        <f t="shared" si="14"/>
        <v>0</v>
      </c>
      <c r="D193" s="17"/>
      <c r="E193" s="17"/>
      <c r="F193" s="17"/>
      <c r="G193" s="17"/>
      <c r="H193" s="17"/>
      <c r="I193" s="17"/>
      <c r="J193" s="17"/>
      <c r="K193" s="17"/>
      <c r="L193" s="106">
        <f t="shared" si="15"/>
        <v>0</v>
      </c>
      <c r="M193" s="106">
        <f t="shared" si="16"/>
        <v>0</v>
      </c>
      <c r="N193" s="114">
        <f t="shared" si="12"/>
        <v>0</v>
      </c>
      <c r="O193" s="114">
        <f t="shared" si="17"/>
        <v>0</v>
      </c>
      <c r="P193" s="111">
        <f t="shared" si="13"/>
        <v>0</v>
      </c>
    </row>
    <row r="194" spans="1:16" customFormat="1" x14ac:dyDescent="0.25">
      <c r="A194" s="16"/>
      <c r="B194" s="17"/>
      <c r="C194" s="106">
        <f t="shared" si="14"/>
        <v>0</v>
      </c>
      <c r="D194" s="17"/>
      <c r="E194" s="17"/>
      <c r="F194" s="17"/>
      <c r="G194" s="17"/>
      <c r="H194" s="17"/>
      <c r="I194" s="17"/>
      <c r="J194" s="17"/>
      <c r="K194" s="17"/>
      <c r="L194" s="106">
        <f t="shared" si="15"/>
        <v>0</v>
      </c>
      <c r="M194" s="106">
        <f t="shared" si="16"/>
        <v>0</v>
      </c>
      <c r="N194" s="114">
        <f t="shared" ref="N194:N257" si="18">IF($C194=0,0,($M194/$C194)-1)</f>
        <v>0</v>
      </c>
      <c r="O194" s="114">
        <f t="shared" si="17"/>
        <v>0</v>
      </c>
      <c r="P194" s="111">
        <f t="shared" ref="P194:P257" si="19">IF($O194=0,0,((8/52)*0.75*$C194)-$L194)</f>
        <v>0</v>
      </c>
    </row>
    <row r="195" spans="1:16" customFormat="1" x14ac:dyDescent="0.25">
      <c r="A195" s="16"/>
      <c r="B195" s="17"/>
      <c r="C195" s="106">
        <f t="shared" ref="C195:C258" si="20">IFERROR(($B195*4),"")</f>
        <v>0</v>
      </c>
      <c r="D195" s="17"/>
      <c r="E195" s="17"/>
      <c r="F195" s="17"/>
      <c r="G195" s="17"/>
      <c r="H195" s="17"/>
      <c r="I195" s="17"/>
      <c r="J195" s="17"/>
      <c r="K195" s="17"/>
      <c r="L195" s="106">
        <f t="shared" ref="L195:L258" si="21">SUM($D195:$K195)</f>
        <v>0</v>
      </c>
      <c r="M195" s="106">
        <f t="shared" ref="M195:M258" si="22">IFERROR(($L195/8*52),"")</f>
        <v>0</v>
      </c>
      <c r="N195" s="114">
        <f t="shared" si="18"/>
        <v>0</v>
      </c>
      <c r="O195" s="114">
        <f t="shared" ref="O195:O258" si="23">IF($N195&gt;-0.25,0,$N195-(-0.25))</f>
        <v>0</v>
      </c>
      <c r="P195" s="111">
        <f t="shared" si="19"/>
        <v>0</v>
      </c>
    </row>
    <row r="196" spans="1:16" customFormat="1" x14ac:dyDescent="0.25">
      <c r="A196" s="16"/>
      <c r="B196" s="17"/>
      <c r="C196" s="106">
        <f t="shared" si="20"/>
        <v>0</v>
      </c>
      <c r="D196" s="17"/>
      <c r="E196" s="17"/>
      <c r="F196" s="17"/>
      <c r="G196" s="17"/>
      <c r="H196" s="17"/>
      <c r="I196" s="17"/>
      <c r="J196" s="17"/>
      <c r="K196" s="17"/>
      <c r="L196" s="106">
        <f t="shared" si="21"/>
        <v>0</v>
      </c>
      <c r="M196" s="106">
        <f t="shared" si="22"/>
        <v>0</v>
      </c>
      <c r="N196" s="114">
        <f t="shared" si="18"/>
        <v>0</v>
      </c>
      <c r="O196" s="114">
        <f t="shared" si="23"/>
        <v>0</v>
      </c>
      <c r="P196" s="111">
        <f t="shared" si="19"/>
        <v>0</v>
      </c>
    </row>
    <row r="197" spans="1:16" customFormat="1" x14ac:dyDescent="0.25">
      <c r="A197" s="16"/>
      <c r="B197" s="17"/>
      <c r="C197" s="106">
        <f t="shared" si="20"/>
        <v>0</v>
      </c>
      <c r="D197" s="17"/>
      <c r="E197" s="17"/>
      <c r="F197" s="17"/>
      <c r="G197" s="17"/>
      <c r="H197" s="17"/>
      <c r="I197" s="17"/>
      <c r="J197" s="17"/>
      <c r="K197" s="17"/>
      <c r="L197" s="106">
        <f t="shared" si="21"/>
        <v>0</v>
      </c>
      <c r="M197" s="106">
        <f t="shared" si="22"/>
        <v>0</v>
      </c>
      <c r="N197" s="114">
        <f t="shared" si="18"/>
        <v>0</v>
      </c>
      <c r="O197" s="114">
        <f t="shared" si="23"/>
        <v>0</v>
      </c>
      <c r="P197" s="111">
        <f t="shared" si="19"/>
        <v>0</v>
      </c>
    </row>
    <row r="198" spans="1:16" customFormat="1" x14ac:dyDescent="0.25">
      <c r="A198" s="16"/>
      <c r="B198" s="17"/>
      <c r="C198" s="106">
        <f t="shared" si="20"/>
        <v>0</v>
      </c>
      <c r="D198" s="17"/>
      <c r="E198" s="17"/>
      <c r="F198" s="17"/>
      <c r="G198" s="17"/>
      <c r="H198" s="17"/>
      <c r="I198" s="17"/>
      <c r="J198" s="17"/>
      <c r="K198" s="17"/>
      <c r="L198" s="106">
        <f t="shared" si="21"/>
        <v>0</v>
      </c>
      <c r="M198" s="106">
        <f t="shared" si="22"/>
        <v>0</v>
      </c>
      <c r="N198" s="114">
        <f t="shared" si="18"/>
        <v>0</v>
      </c>
      <c r="O198" s="114">
        <f t="shared" si="23"/>
        <v>0</v>
      </c>
      <c r="P198" s="111">
        <f t="shared" si="19"/>
        <v>0</v>
      </c>
    </row>
    <row r="199" spans="1:16" customFormat="1" x14ac:dyDescent="0.25">
      <c r="A199" s="16"/>
      <c r="B199" s="17"/>
      <c r="C199" s="106">
        <f t="shared" si="20"/>
        <v>0</v>
      </c>
      <c r="D199" s="17"/>
      <c r="E199" s="17"/>
      <c r="F199" s="17"/>
      <c r="G199" s="17"/>
      <c r="H199" s="17"/>
      <c r="I199" s="17"/>
      <c r="J199" s="17"/>
      <c r="K199" s="17"/>
      <c r="L199" s="106">
        <f t="shared" si="21"/>
        <v>0</v>
      </c>
      <c r="M199" s="106">
        <f t="shared" si="22"/>
        <v>0</v>
      </c>
      <c r="N199" s="114">
        <f t="shared" si="18"/>
        <v>0</v>
      </c>
      <c r="O199" s="114">
        <f t="shared" si="23"/>
        <v>0</v>
      </c>
      <c r="P199" s="111">
        <f t="shared" si="19"/>
        <v>0</v>
      </c>
    </row>
    <row r="200" spans="1:16" customFormat="1" x14ac:dyDescent="0.25">
      <c r="A200" s="16"/>
      <c r="B200" s="17"/>
      <c r="C200" s="106">
        <f t="shared" si="20"/>
        <v>0</v>
      </c>
      <c r="D200" s="17"/>
      <c r="E200" s="17"/>
      <c r="F200" s="17"/>
      <c r="G200" s="17"/>
      <c r="H200" s="17"/>
      <c r="I200" s="17"/>
      <c r="J200" s="17"/>
      <c r="K200" s="17"/>
      <c r="L200" s="106">
        <f t="shared" si="21"/>
        <v>0</v>
      </c>
      <c r="M200" s="106">
        <f t="shared" si="22"/>
        <v>0</v>
      </c>
      <c r="N200" s="114">
        <f t="shared" si="18"/>
        <v>0</v>
      </c>
      <c r="O200" s="114">
        <f t="shared" si="23"/>
        <v>0</v>
      </c>
      <c r="P200" s="111">
        <f t="shared" si="19"/>
        <v>0</v>
      </c>
    </row>
    <row r="201" spans="1:16" customFormat="1" x14ac:dyDescent="0.25">
      <c r="A201" s="16"/>
      <c r="B201" s="17"/>
      <c r="C201" s="106">
        <f t="shared" si="20"/>
        <v>0</v>
      </c>
      <c r="D201" s="17"/>
      <c r="E201" s="17"/>
      <c r="F201" s="17"/>
      <c r="G201" s="17"/>
      <c r="H201" s="17"/>
      <c r="I201" s="17"/>
      <c r="J201" s="17"/>
      <c r="K201" s="17"/>
      <c r="L201" s="106">
        <f t="shared" si="21"/>
        <v>0</v>
      </c>
      <c r="M201" s="106">
        <f t="shared" si="22"/>
        <v>0</v>
      </c>
      <c r="N201" s="114">
        <f t="shared" si="18"/>
        <v>0</v>
      </c>
      <c r="O201" s="114">
        <f t="shared" si="23"/>
        <v>0</v>
      </c>
      <c r="P201" s="111">
        <f t="shared" si="19"/>
        <v>0</v>
      </c>
    </row>
    <row r="202" spans="1:16" customFormat="1" x14ac:dyDescent="0.25">
      <c r="A202" s="16"/>
      <c r="B202" s="17"/>
      <c r="C202" s="106">
        <f t="shared" si="20"/>
        <v>0</v>
      </c>
      <c r="D202" s="17"/>
      <c r="E202" s="17"/>
      <c r="F202" s="17"/>
      <c r="G202" s="17"/>
      <c r="H202" s="17"/>
      <c r="I202" s="17"/>
      <c r="J202" s="17"/>
      <c r="K202" s="17"/>
      <c r="L202" s="106">
        <f t="shared" si="21"/>
        <v>0</v>
      </c>
      <c r="M202" s="106">
        <f t="shared" si="22"/>
        <v>0</v>
      </c>
      <c r="N202" s="114">
        <f t="shared" si="18"/>
        <v>0</v>
      </c>
      <c r="O202" s="114">
        <f t="shared" si="23"/>
        <v>0</v>
      </c>
      <c r="P202" s="111">
        <f t="shared" si="19"/>
        <v>0</v>
      </c>
    </row>
    <row r="203" spans="1:16" customFormat="1" x14ac:dyDescent="0.25">
      <c r="A203" s="16"/>
      <c r="B203" s="17"/>
      <c r="C203" s="106">
        <f t="shared" si="20"/>
        <v>0</v>
      </c>
      <c r="D203" s="17"/>
      <c r="E203" s="17"/>
      <c r="F203" s="17"/>
      <c r="G203" s="17"/>
      <c r="H203" s="17"/>
      <c r="I203" s="17"/>
      <c r="J203" s="17"/>
      <c r="K203" s="17"/>
      <c r="L203" s="106">
        <f t="shared" si="21"/>
        <v>0</v>
      </c>
      <c r="M203" s="106">
        <f t="shared" si="22"/>
        <v>0</v>
      </c>
      <c r="N203" s="114">
        <f t="shared" si="18"/>
        <v>0</v>
      </c>
      <c r="O203" s="114">
        <f t="shared" si="23"/>
        <v>0</v>
      </c>
      <c r="P203" s="111">
        <f t="shared" si="19"/>
        <v>0</v>
      </c>
    </row>
    <row r="204" spans="1:16" customFormat="1" x14ac:dyDescent="0.25">
      <c r="A204" s="16"/>
      <c r="B204" s="17"/>
      <c r="C204" s="106">
        <f t="shared" si="20"/>
        <v>0</v>
      </c>
      <c r="D204" s="17"/>
      <c r="E204" s="17"/>
      <c r="F204" s="17"/>
      <c r="G204" s="17"/>
      <c r="H204" s="17"/>
      <c r="I204" s="17"/>
      <c r="J204" s="17"/>
      <c r="K204" s="17"/>
      <c r="L204" s="106">
        <f t="shared" si="21"/>
        <v>0</v>
      </c>
      <c r="M204" s="106">
        <f t="shared" si="22"/>
        <v>0</v>
      </c>
      <c r="N204" s="114">
        <f t="shared" si="18"/>
        <v>0</v>
      </c>
      <c r="O204" s="114">
        <f t="shared" si="23"/>
        <v>0</v>
      </c>
      <c r="P204" s="111">
        <f t="shared" si="19"/>
        <v>0</v>
      </c>
    </row>
    <row r="205" spans="1:16" customFormat="1" x14ac:dyDescent="0.25">
      <c r="A205" s="16"/>
      <c r="B205" s="17"/>
      <c r="C205" s="106">
        <f t="shared" si="20"/>
        <v>0</v>
      </c>
      <c r="D205" s="17"/>
      <c r="E205" s="17"/>
      <c r="F205" s="17"/>
      <c r="G205" s="17"/>
      <c r="H205" s="17"/>
      <c r="I205" s="17"/>
      <c r="J205" s="17"/>
      <c r="K205" s="17"/>
      <c r="L205" s="106">
        <f t="shared" si="21"/>
        <v>0</v>
      </c>
      <c r="M205" s="106">
        <f t="shared" si="22"/>
        <v>0</v>
      </c>
      <c r="N205" s="114">
        <f t="shared" si="18"/>
        <v>0</v>
      </c>
      <c r="O205" s="114">
        <f t="shared" si="23"/>
        <v>0</v>
      </c>
      <c r="P205" s="111">
        <f t="shared" si="19"/>
        <v>0</v>
      </c>
    </row>
    <row r="206" spans="1:16" customFormat="1" x14ac:dyDescent="0.25">
      <c r="A206" s="16"/>
      <c r="B206" s="17"/>
      <c r="C206" s="106">
        <f t="shared" si="20"/>
        <v>0</v>
      </c>
      <c r="D206" s="17"/>
      <c r="E206" s="17"/>
      <c r="F206" s="17"/>
      <c r="G206" s="17"/>
      <c r="H206" s="17"/>
      <c r="I206" s="17"/>
      <c r="J206" s="17"/>
      <c r="K206" s="17"/>
      <c r="L206" s="106">
        <f t="shared" si="21"/>
        <v>0</v>
      </c>
      <c r="M206" s="106">
        <f t="shared" si="22"/>
        <v>0</v>
      </c>
      <c r="N206" s="114">
        <f t="shared" si="18"/>
        <v>0</v>
      </c>
      <c r="O206" s="114">
        <f t="shared" si="23"/>
        <v>0</v>
      </c>
      <c r="P206" s="111">
        <f t="shared" si="19"/>
        <v>0</v>
      </c>
    </row>
    <row r="207" spans="1:16" customFormat="1" x14ac:dyDescent="0.25">
      <c r="A207" s="16"/>
      <c r="B207" s="17"/>
      <c r="C207" s="106">
        <f t="shared" si="20"/>
        <v>0</v>
      </c>
      <c r="D207" s="17"/>
      <c r="E207" s="17"/>
      <c r="F207" s="17"/>
      <c r="G207" s="17"/>
      <c r="H207" s="17"/>
      <c r="I207" s="17"/>
      <c r="J207" s="17"/>
      <c r="K207" s="17"/>
      <c r="L207" s="106">
        <f t="shared" si="21"/>
        <v>0</v>
      </c>
      <c r="M207" s="106">
        <f t="shared" si="22"/>
        <v>0</v>
      </c>
      <c r="N207" s="114">
        <f t="shared" si="18"/>
        <v>0</v>
      </c>
      <c r="O207" s="114">
        <f t="shared" si="23"/>
        <v>0</v>
      </c>
      <c r="P207" s="111">
        <f t="shared" si="19"/>
        <v>0</v>
      </c>
    </row>
    <row r="208" spans="1:16" customFormat="1" x14ac:dyDescent="0.25">
      <c r="A208" s="16"/>
      <c r="B208" s="17"/>
      <c r="C208" s="106">
        <f t="shared" si="20"/>
        <v>0</v>
      </c>
      <c r="D208" s="17"/>
      <c r="E208" s="17"/>
      <c r="F208" s="17"/>
      <c r="G208" s="17"/>
      <c r="H208" s="17"/>
      <c r="I208" s="17"/>
      <c r="J208" s="17"/>
      <c r="K208" s="17"/>
      <c r="L208" s="106">
        <f t="shared" si="21"/>
        <v>0</v>
      </c>
      <c r="M208" s="106">
        <f t="shared" si="22"/>
        <v>0</v>
      </c>
      <c r="N208" s="114">
        <f t="shared" si="18"/>
        <v>0</v>
      </c>
      <c r="O208" s="114">
        <f t="shared" si="23"/>
        <v>0</v>
      </c>
      <c r="P208" s="111">
        <f t="shared" si="19"/>
        <v>0</v>
      </c>
    </row>
    <row r="209" spans="1:16" customFormat="1" x14ac:dyDescent="0.25">
      <c r="A209" s="16"/>
      <c r="B209" s="17"/>
      <c r="C209" s="106">
        <f t="shared" si="20"/>
        <v>0</v>
      </c>
      <c r="D209" s="17"/>
      <c r="E209" s="17"/>
      <c r="F209" s="17"/>
      <c r="G209" s="17"/>
      <c r="H209" s="17"/>
      <c r="I209" s="17"/>
      <c r="J209" s="17"/>
      <c r="K209" s="17"/>
      <c r="L209" s="106">
        <f t="shared" si="21"/>
        <v>0</v>
      </c>
      <c r="M209" s="106">
        <f t="shared" si="22"/>
        <v>0</v>
      </c>
      <c r="N209" s="114">
        <f t="shared" si="18"/>
        <v>0</v>
      </c>
      <c r="O209" s="114">
        <f t="shared" si="23"/>
        <v>0</v>
      </c>
      <c r="P209" s="111">
        <f t="shared" si="19"/>
        <v>0</v>
      </c>
    </row>
    <row r="210" spans="1:16" customFormat="1" x14ac:dyDescent="0.25">
      <c r="A210" s="16"/>
      <c r="B210" s="17"/>
      <c r="C210" s="106">
        <f t="shared" si="20"/>
        <v>0</v>
      </c>
      <c r="D210" s="17"/>
      <c r="E210" s="17"/>
      <c r="F210" s="17"/>
      <c r="G210" s="17"/>
      <c r="H210" s="17"/>
      <c r="I210" s="17"/>
      <c r="J210" s="17"/>
      <c r="K210" s="17"/>
      <c r="L210" s="106">
        <f t="shared" si="21"/>
        <v>0</v>
      </c>
      <c r="M210" s="106">
        <f t="shared" si="22"/>
        <v>0</v>
      </c>
      <c r="N210" s="114">
        <f t="shared" si="18"/>
        <v>0</v>
      </c>
      <c r="O210" s="114">
        <f t="shared" si="23"/>
        <v>0</v>
      </c>
      <c r="P210" s="111">
        <f t="shared" si="19"/>
        <v>0</v>
      </c>
    </row>
    <row r="211" spans="1:16" customFormat="1" x14ac:dyDescent="0.25">
      <c r="A211" s="16"/>
      <c r="B211" s="17"/>
      <c r="C211" s="106">
        <f t="shared" si="20"/>
        <v>0</v>
      </c>
      <c r="D211" s="17"/>
      <c r="E211" s="17"/>
      <c r="F211" s="17"/>
      <c r="G211" s="17"/>
      <c r="H211" s="17"/>
      <c r="I211" s="17"/>
      <c r="J211" s="17"/>
      <c r="K211" s="17"/>
      <c r="L211" s="106">
        <f t="shared" si="21"/>
        <v>0</v>
      </c>
      <c r="M211" s="106">
        <f t="shared" si="22"/>
        <v>0</v>
      </c>
      <c r="N211" s="114">
        <f t="shared" si="18"/>
        <v>0</v>
      </c>
      <c r="O211" s="114">
        <f t="shared" si="23"/>
        <v>0</v>
      </c>
      <c r="P211" s="111">
        <f t="shared" si="19"/>
        <v>0</v>
      </c>
    </row>
    <row r="212" spans="1:16" customFormat="1" x14ac:dyDescent="0.25">
      <c r="A212" s="16"/>
      <c r="B212" s="17"/>
      <c r="C212" s="106">
        <f t="shared" si="20"/>
        <v>0</v>
      </c>
      <c r="D212" s="17"/>
      <c r="E212" s="17"/>
      <c r="F212" s="17"/>
      <c r="G212" s="17"/>
      <c r="H212" s="17"/>
      <c r="I212" s="17"/>
      <c r="J212" s="17"/>
      <c r="K212" s="17"/>
      <c r="L212" s="106">
        <f t="shared" si="21"/>
        <v>0</v>
      </c>
      <c r="M212" s="106">
        <f t="shared" si="22"/>
        <v>0</v>
      </c>
      <c r="N212" s="114">
        <f t="shared" si="18"/>
        <v>0</v>
      </c>
      <c r="O212" s="114">
        <f t="shared" si="23"/>
        <v>0</v>
      </c>
      <c r="P212" s="111">
        <f t="shared" si="19"/>
        <v>0</v>
      </c>
    </row>
    <row r="213" spans="1:16" customFormat="1" x14ac:dyDescent="0.25">
      <c r="A213" s="16"/>
      <c r="B213" s="17"/>
      <c r="C213" s="106">
        <f t="shared" si="20"/>
        <v>0</v>
      </c>
      <c r="D213" s="17"/>
      <c r="E213" s="17"/>
      <c r="F213" s="17"/>
      <c r="G213" s="17"/>
      <c r="H213" s="17"/>
      <c r="I213" s="17"/>
      <c r="J213" s="17"/>
      <c r="K213" s="17"/>
      <c r="L213" s="106">
        <f t="shared" si="21"/>
        <v>0</v>
      </c>
      <c r="M213" s="106">
        <f t="shared" si="22"/>
        <v>0</v>
      </c>
      <c r="N213" s="114">
        <f t="shared" si="18"/>
        <v>0</v>
      </c>
      <c r="O213" s="114">
        <f t="shared" si="23"/>
        <v>0</v>
      </c>
      <c r="P213" s="111">
        <f t="shared" si="19"/>
        <v>0</v>
      </c>
    </row>
    <row r="214" spans="1:16" customFormat="1" x14ac:dyDescent="0.25">
      <c r="A214" s="16"/>
      <c r="B214" s="17"/>
      <c r="C214" s="106">
        <f t="shared" si="20"/>
        <v>0</v>
      </c>
      <c r="D214" s="17"/>
      <c r="E214" s="17"/>
      <c r="F214" s="17"/>
      <c r="G214" s="17"/>
      <c r="H214" s="17"/>
      <c r="I214" s="17"/>
      <c r="J214" s="17"/>
      <c r="K214" s="17"/>
      <c r="L214" s="106">
        <f t="shared" si="21"/>
        <v>0</v>
      </c>
      <c r="M214" s="106">
        <f t="shared" si="22"/>
        <v>0</v>
      </c>
      <c r="N214" s="114">
        <f t="shared" si="18"/>
        <v>0</v>
      </c>
      <c r="O214" s="114">
        <f t="shared" si="23"/>
        <v>0</v>
      </c>
      <c r="P214" s="111">
        <f t="shared" si="19"/>
        <v>0</v>
      </c>
    </row>
    <row r="215" spans="1:16" customFormat="1" x14ac:dyDescent="0.25">
      <c r="A215" s="16"/>
      <c r="B215" s="17"/>
      <c r="C215" s="106">
        <f t="shared" si="20"/>
        <v>0</v>
      </c>
      <c r="D215" s="17"/>
      <c r="E215" s="17"/>
      <c r="F215" s="17"/>
      <c r="G215" s="17"/>
      <c r="H215" s="17"/>
      <c r="I215" s="17"/>
      <c r="J215" s="17"/>
      <c r="K215" s="17"/>
      <c r="L215" s="106">
        <f t="shared" si="21"/>
        <v>0</v>
      </c>
      <c r="M215" s="106">
        <f t="shared" si="22"/>
        <v>0</v>
      </c>
      <c r="N215" s="114">
        <f t="shared" si="18"/>
        <v>0</v>
      </c>
      <c r="O215" s="114">
        <f t="shared" si="23"/>
        <v>0</v>
      </c>
      <c r="P215" s="111">
        <f t="shared" si="19"/>
        <v>0</v>
      </c>
    </row>
    <row r="216" spans="1:16" customFormat="1" x14ac:dyDescent="0.25">
      <c r="A216" s="16"/>
      <c r="B216" s="17"/>
      <c r="C216" s="106">
        <f t="shared" si="20"/>
        <v>0</v>
      </c>
      <c r="D216" s="17"/>
      <c r="E216" s="17"/>
      <c r="F216" s="17"/>
      <c r="G216" s="17"/>
      <c r="H216" s="17"/>
      <c r="I216" s="17"/>
      <c r="J216" s="17"/>
      <c r="K216" s="17"/>
      <c r="L216" s="106">
        <f t="shared" si="21"/>
        <v>0</v>
      </c>
      <c r="M216" s="106">
        <f t="shared" si="22"/>
        <v>0</v>
      </c>
      <c r="N216" s="114">
        <f t="shared" si="18"/>
        <v>0</v>
      </c>
      <c r="O216" s="114">
        <f t="shared" si="23"/>
        <v>0</v>
      </c>
      <c r="P216" s="111">
        <f t="shared" si="19"/>
        <v>0</v>
      </c>
    </row>
    <row r="217" spans="1:16" customFormat="1" x14ac:dyDescent="0.25">
      <c r="A217" s="16"/>
      <c r="B217" s="17"/>
      <c r="C217" s="106">
        <f t="shared" si="20"/>
        <v>0</v>
      </c>
      <c r="D217" s="17"/>
      <c r="E217" s="17"/>
      <c r="F217" s="17"/>
      <c r="G217" s="17"/>
      <c r="H217" s="17"/>
      <c r="I217" s="17"/>
      <c r="J217" s="17"/>
      <c r="K217" s="17"/>
      <c r="L217" s="106">
        <f t="shared" si="21"/>
        <v>0</v>
      </c>
      <c r="M217" s="106">
        <f t="shared" si="22"/>
        <v>0</v>
      </c>
      <c r="N217" s="114">
        <f t="shared" si="18"/>
        <v>0</v>
      </c>
      <c r="O217" s="114">
        <f t="shared" si="23"/>
        <v>0</v>
      </c>
      <c r="P217" s="111">
        <f t="shared" si="19"/>
        <v>0</v>
      </c>
    </row>
    <row r="218" spans="1:16" customFormat="1" x14ac:dyDescent="0.25">
      <c r="A218" s="16"/>
      <c r="B218" s="17"/>
      <c r="C218" s="106">
        <f t="shared" si="20"/>
        <v>0</v>
      </c>
      <c r="D218" s="17"/>
      <c r="E218" s="17"/>
      <c r="F218" s="17"/>
      <c r="G218" s="17"/>
      <c r="H218" s="17"/>
      <c r="I218" s="17"/>
      <c r="J218" s="17"/>
      <c r="K218" s="17"/>
      <c r="L218" s="106">
        <f t="shared" si="21"/>
        <v>0</v>
      </c>
      <c r="M218" s="106">
        <f t="shared" si="22"/>
        <v>0</v>
      </c>
      <c r="N218" s="114">
        <f t="shared" si="18"/>
        <v>0</v>
      </c>
      <c r="O218" s="114">
        <f t="shared" si="23"/>
        <v>0</v>
      </c>
      <c r="P218" s="111">
        <f t="shared" si="19"/>
        <v>0</v>
      </c>
    </row>
    <row r="219" spans="1:16" customFormat="1" x14ac:dyDescent="0.25">
      <c r="A219" s="16"/>
      <c r="B219" s="17"/>
      <c r="C219" s="106">
        <f t="shared" si="20"/>
        <v>0</v>
      </c>
      <c r="D219" s="17"/>
      <c r="E219" s="17"/>
      <c r="F219" s="17"/>
      <c r="G219" s="17"/>
      <c r="H219" s="17"/>
      <c r="I219" s="17"/>
      <c r="J219" s="17"/>
      <c r="K219" s="17"/>
      <c r="L219" s="106">
        <f t="shared" si="21"/>
        <v>0</v>
      </c>
      <c r="M219" s="106">
        <f t="shared" si="22"/>
        <v>0</v>
      </c>
      <c r="N219" s="114">
        <f t="shared" si="18"/>
        <v>0</v>
      </c>
      <c r="O219" s="114">
        <f t="shared" si="23"/>
        <v>0</v>
      </c>
      <c r="P219" s="111">
        <f t="shared" si="19"/>
        <v>0</v>
      </c>
    </row>
    <row r="220" spans="1:16" customFormat="1" x14ac:dyDescent="0.25">
      <c r="A220" s="16"/>
      <c r="B220" s="17"/>
      <c r="C220" s="106">
        <f t="shared" si="20"/>
        <v>0</v>
      </c>
      <c r="D220" s="17"/>
      <c r="E220" s="17"/>
      <c r="F220" s="17"/>
      <c r="G220" s="17"/>
      <c r="H220" s="17"/>
      <c r="I220" s="17"/>
      <c r="J220" s="17"/>
      <c r="K220" s="17"/>
      <c r="L220" s="106">
        <f t="shared" si="21"/>
        <v>0</v>
      </c>
      <c r="M220" s="106">
        <f t="shared" si="22"/>
        <v>0</v>
      </c>
      <c r="N220" s="114">
        <f t="shared" si="18"/>
        <v>0</v>
      </c>
      <c r="O220" s="114">
        <f t="shared" si="23"/>
        <v>0</v>
      </c>
      <c r="P220" s="111">
        <f t="shared" si="19"/>
        <v>0</v>
      </c>
    </row>
    <row r="221" spans="1:16" customFormat="1" x14ac:dyDescent="0.25">
      <c r="A221" s="16"/>
      <c r="B221" s="17"/>
      <c r="C221" s="106">
        <f t="shared" si="20"/>
        <v>0</v>
      </c>
      <c r="D221" s="17"/>
      <c r="E221" s="17"/>
      <c r="F221" s="17"/>
      <c r="G221" s="17"/>
      <c r="H221" s="17"/>
      <c r="I221" s="17"/>
      <c r="J221" s="17"/>
      <c r="K221" s="17"/>
      <c r="L221" s="106">
        <f t="shared" si="21"/>
        <v>0</v>
      </c>
      <c r="M221" s="106">
        <f t="shared" si="22"/>
        <v>0</v>
      </c>
      <c r="N221" s="114">
        <f t="shared" si="18"/>
        <v>0</v>
      </c>
      <c r="O221" s="114">
        <f t="shared" si="23"/>
        <v>0</v>
      </c>
      <c r="P221" s="111">
        <f t="shared" si="19"/>
        <v>0</v>
      </c>
    </row>
    <row r="222" spans="1:16" customFormat="1" x14ac:dyDescent="0.25">
      <c r="A222" s="16"/>
      <c r="B222" s="17"/>
      <c r="C222" s="106">
        <f t="shared" si="20"/>
        <v>0</v>
      </c>
      <c r="D222" s="17"/>
      <c r="E222" s="17"/>
      <c r="F222" s="17"/>
      <c r="G222" s="17"/>
      <c r="H222" s="17"/>
      <c r="I222" s="17"/>
      <c r="J222" s="17"/>
      <c r="K222" s="17"/>
      <c r="L222" s="106">
        <f t="shared" si="21"/>
        <v>0</v>
      </c>
      <c r="M222" s="106">
        <f t="shared" si="22"/>
        <v>0</v>
      </c>
      <c r="N222" s="114">
        <f t="shared" si="18"/>
        <v>0</v>
      </c>
      <c r="O222" s="114">
        <f t="shared" si="23"/>
        <v>0</v>
      </c>
      <c r="P222" s="111">
        <f t="shared" si="19"/>
        <v>0</v>
      </c>
    </row>
    <row r="223" spans="1:16" customFormat="1" x14ac:dyDescent="0.25">
      <c r="A223" s="16"/>
      <c r="B223" s="17"/>
      <c r="C223" s="106">
        <f t="shared" si="20"/>
        <v>0</v>
      </c>
      <c r="D223" s="17"/>
      <c r="E223" s="17"/>
      <c r="F223" s="17"/>
      <c r="G223" s="17"/>
      <c r="H223" s="17"/>
      <c r="I223" s="17"/>
      <c r="J223" s="17"/>
      <c r="K223" s="17"/>
      <c r="L223" s="106">
        <f t="shared" si="21"/>
        <v>0</v>
      </c>
      <c r="M223" s="106">
        <f t="shared" si="22"/>
        <v>0</v>
      </c>
      <c r="N223" s="114">
        <f t="shared" si="18"/>
        <v>0</v>
      </c>
      <c r="O223" s="114">
        <f t="shared" si="23"/>
        <v>0</v>
      </c>
      <c r="P223" s="111">
        <f t="shared" si="19"/>
        <v>0</v>
      </c>
    </row>
    <row r="224" spans="1:16" customFormat="1" x14ac:dyDescent="0.25">
      <c r="A224" s="16"/>
      <c r="B224" s="17"/>
      <c r="C224" s="106">
        <f t="shared" si="20"/>
        <v>0</v>
      </c>
      <c r="D224" s="17"/>
      <c r="E224" s="17"/>
      <c r="F224" s="17"/>
      <c r="G224" s="17"/>
      <c r="H224" s="17"/>
      <c r="I224" s="17"/>
      <c r="J224" s="17"/>
      <c r="K224" s="17"/>
      <c r="L224" s="106">
        <f t="shared" si="21"/>
        <v>0</v>
      </c>
      <c r="M224" s="106">
        <f t="shared" si="22"/>
        <v>0</v>
      </c>
      <c r="N224" s="114">
        <f t="shared" si="18"/>
        <v>0</v>
      </c>
      <c r="O224" s="114">
        <f t="shared" si="23"/>
        <v>0</v>
      </c>
      <c r="P224" s="111">
        <f t="shared" si="19"/>
        <v>0</v>
      </c>
    </row>
    <row r="225" spans="1:16" customFormat="1" x14ac:dyDescent="0.25">
      <c r="A225" s="16"/>
      <c r="B225" s="17"/>
      <c r="C225" s="106">
        <f t="shared" si="20"/>
        <v>0</v>
      </c>
      <c r="D225" s="17"/>
      <c r="E225" s="17"/>
      <c r="F225" s="17"/>
      <c r="G225" s="17"/>
      <c r="H225" s="17"/>
      <c r="I225" s="17"/>
      <c r="J225" s="17"/>
      <c r="K225" s="17"/>
      <c r="L225" s="106">
        <f t="shared" si="21"/>
        <v>0</v>
      </c>
      <c r="M225" s="106">
        <f t="shared" si="22"/>
        <v>0</v>
      </c>
      <c r="N225" s="114">
        <f t="shared" si="18"/>
        <v>0</v>
      </c>
      <c r="O225" s="114">
        <f t="shared" si="23"/>
        <v>0</v>
      </c>
      <c r="P225" s="111">
        <f t="shared" si="19"/>
        <v>0</v>
      </c>
    </row>
    <row r="226" spans="1:16" customFormat="1" x14ac:dyDescent="0.25">
      <c r="A226" s="16"/>
      <c r="B226" s="17"/>
      <c r="C226" s="106">
        <f t="shared" si="20"/>
        <v>0</v>
      </c>
      <c r="D226" s="17"/>
      <c r="E226" s="17"/>
      <c r="F226" s="17"/>
      <c r="G226" s="17"/>
      <c r="H226" s="17"/>
      <c r="I226" s="17"/>
      <c r="J226" s="17"/>
      <c r="K226" s="17"/>
      <c r="L226" s="106">
        <f t="shared" si="21"/>
        <v>0</v>
      </c>
      <c r="M226" s="106">
        <f t="shared" si="22"/>
        <v>0</v>
      </c>
      <c r="N226" s="114">
        <f t="shared" si="18"/>
        <v>0</v>
      </c>
      <c r="O226" s="114">
        <f t="shared" si="23"/>
        <v>0</v>
      </c>
      <c r="P226" s="111">
        <f t="shared" si="19"/>
        <v>0</v>
      </c>
    </row>
    <row r="227" spans="1:16" customFormat="1" x14ac:dyDescent="0.25">
      <c r="A227" s="16"/>
      <c r="B227" s="17"/>
      <c r="C227" s="106">
        <f t="shared" si="20"/>
        <v>0</v>
      </c>
      <c r="D227" s="17"/>
      <c r="E227" s="17"/>
      <c r="F227" s="17"/>
      <c r="G227" s="17"/>
      <c r="H227" s="17"/>
      <c r="I227" s="17"/>
      <c r="J227" s="17"/>
      <c r="K227" s="17"/>
      <c r="L227" s="106">
        <f t="shared" si="21"/>
        <v>0</v>
      </c>
      <c r="M227" s="106">
        <f t="shared" si="22"/>
        <v>0</v>
      </c>
      <c r="N227" s="114">
        <f t="shared" si="18"/>
        <v>0</v>
      </c>
      <c r="O227" s="114">
        <f t="shared" si="23"/>
        <v>0</v>
      </c>
      <c r="P227" s="111">
        <f t="shared" si="19"/>
        <v>0</v>
      </c>
    </row>
    <row r="228" spans="1:16" customFormat="1" x14ac:dyDescent="0.25">
      <c r="A228" s="16"/>
      <c r="B228" s="17"/>
      <c r="C228" s="106">
        <f t="shared" si="20"/>
        <v>0</v>
      </c>
      <c r="D228" s="17"/>
      <c r="E228" s="17"/>
      <c r="F228" s="17"/>
      <c r="G228" s="17"/>
      <c r="H228" s="17"/>
      <c r="I228" s="17"/>
      <c r="J228" s="17"/>
      <c r="K228" s="17"/>
      <c r="L228" s="106">
        <f t="shared" si="21"/>
        <v>0</v>
      </c>
      <c r="M228" s="106">
        <f t="shared" si="22"/>
        <v>0</v>
      </c>
      <c r="N228" s="114">
        <f t="shared" si="18"/>
        <v>0</v>
      </c>
      <c r="O228" s="114">
        <f t="shared" si="23"/>
        <v>0</v>
      </c>
      <c r="P228" s="111">
        <f t="shared" si="19"/>
        <v>0</v>
      </c>
    </row>
    <row r="229" spans="1:16" customFormat="1" x14ac:dyDescent="0.25">
      <c r="A229" s="16"/>
      <c r="B229" s="17"/>
      <c r="C229" s="106">
        <f t="shared" si="20"/>
        <v>0</v>
      </c>
      <c r="D229" s="17"/>
      <c r="E229" s="17"/>
      <c r="F229" s="17"/>
      <c r="G229" s="17"/>
      <c r="H229" s="17"/>
      <c r="I229" s="17"/>
      <c r="J229" s="17"/>
      <c r="K229" s="17"/>
      <c r="L229" s="106">
        <f t="shared" si="21"/>
        <v>0</v>
      </c>
      <c r="M229" s="106">
        <f t="shared" si="22"/>
        <v>0</v>
      </c>
      <c r="N229" s="114">
        <f t="shared" si="18"/>
        <v>0</v>
      </c>
      <c r="O229" s="114">
        <f t="shared" si="23"/>
        <v>0</v>
      </c>
      <c r="P229" s="111">
        <f t="shared" si="19"/>
        <v>0</v>
      </c>
    </row>
    <row r="230" spans="1:16" customFormat="1" x14ac:dyDescent="0.25">
      <c r="A230" s="16"/>
      <c r="B230" s="17"/>
      <c r="C230" s="106">
        <f t="shared" si="20"/>
        <v>0</v>
      </c>
      <c r="D230" s="17"/>
      <c r="E230" s="17"/>
      <c r="F230" s="17"/>
      <c r="G230" s="17"/>
      <c r="H230" s="17"/>
      <c r="I230" s="17"/>
      <c r="J230" s="17"/>
      <c r="K230" s="17"/>
      <c r="L230" s="106">
        <f t="shared" si="21"/>
        <v>0</v>
      </c>
      <c r="M230" s="106">
        <f t="shared" si="22"/>
        <v>0</v>
      </c>
      <c r="N230" s="114">
        <f t="shared" si="18"/>
        <v>0</v>
      </c>
      <c r="O230" s="114">
        <f t="shared" si="23"/>
        <v>0</v>
      </c>
      <c r="P230" s="111">
        <f t="shared" si="19"/>
        <v>0</v>
      </c>
    </row>
    <row r="231" spans="1:16" customFormat="1" x14ac:dyDescent="0.25">
      <c r="A231" s="16"/>
      <c r="B231" s="17"/>
      <c r="C231" s="106">
        <f t="shared" si="20"/>
        <v>0</v>
      </c>
      <c r="D231" s="17"/>
      <c r="E231" s="17"/>
      <c r="F231" s="17"/>
      <c r="G231" s="17"/>
      <c r="H231" s="17"/>
      <c r="I231" s="17"/>
      <c r="J231" s="17"/>
      <c r="K231" s="17"/>
      <c r="L231" s="106">
        <f t="shared" si="21"/>
        <v>0</v>
      </c>
      <c r="M231" s="106">
        <f t="shared" si="22"/>
        <v>0</v>
      </c>
      <c r="N231" s="114">
        <f t="shared" si="18"/>
        <v>0</v>
      </c>
      <c r="O231" s="114">
        <f t="shared" si="23"/>
        <v>0</v>
      </c>
      <c r="P231" s="111">
        <f t="shared" si="19"/>
        <v>0</v>
      </c>
    </row>
    <row r="232" spans="1:16" customFormat="1" x14ac:dyDescent="0.25">
      <c r="A232" s="16"/>
      <c r="B232" s="17"/>
      <c r="C232" s="106">
        <f t="shared" si="20"/>
        <v>0</v>
      </c>
      <c r="D232" s="17"/>
      <c r="E232" s="17"/>
      <c r="F232" s="17"/>
      <c r="G232" s="17"/>
      <c r="H232" s="17"/>
      <c r="I232" s="17"/>
      <c r="J232" s="17"/>
      <c r="K232" s="17"/>
      <c r="L232" s="106">
        <f t="shared" si="21"/>
        <v>0</v>
      </c>
      <c r="M232" s="106">
        <f t="shared" si="22"/>
        <v>0</v>
      </c>
      <c r="N232" s="114">
        <f t="shared" si="18"/>
        <v>0</v>
      </c>
      <c r="O232" s="114">
        <f t="shared" si="23"/>
        <v>0</v>
      </c>
      <c r="P232" s="111">
        <f t="shared" si="19"/>
        <v>0</v>
      </c>
    </row>
    <row r="233" spans="1:16" customFormat="1" x14ac:dyDescent="0.25">
      <c r="A233" s="16"/>
      <c r="B233" s="17"/>
      <c r="C233" s="106">
        <f t="shared" si="20"/>
        <v>0</v>
      </c>
      <c r="D233" s="17"/>
      <c r="E233" s="17"/>
      <c r="F233" s="17"/>
      <c r="G233" s="17"/>
      <c r="H233" s="17"/>
      <c r="I233" s="17"/>
      <c r="J233" s="17"/>
      <c r="K233" s="17"/>
      <c r="L233" s="106">
        <f t="shared" si="21"/>
        <v>0</v>
      </c>
      <c r="M233" s="106">
        <f t="shared" si="22"/>
        <v>0</v>
      </c>
      <c r="N233" s="114">
        <f t="shared" si="18"/>
        <v>0</v>
      </c>
      <c r="O233" s="114">
        <f t="shared" si="23"/>
        <v>0</v>
      </c>
      <c r="P233" s="111">
        <f t="shared" si="19"/>
        <v>0</v>
      </c>
    </row>
    <row r="234" spans="1:16" customFormat="1" x14ac:dyDescent="0.25">
      <c r="A234" s="16"/>
      <c r="B234" s="17"/>
      <c r="C234" s="106">
        <f t="shared" si="20"/>
        <v>0</v>
      </c>
      <c r="D234" s="17"/>
      <c r="E234" s="17"/>
      <c r="F234" s="17"/>
      <c r="G234" s="17"/>
      <c r="H234" s="17"/>
      <c r="I234" s="17"/>
      <c r="J234" s="17"/>
      <c r="K234" s="17"/>
      <c r="L234" s="106">
        <f t="shared" si="21"/>
        <v>0</v>
      </c>
      <c r="M234" s="106">
        <f t="shared" si="22"/>
        <v>0</v>
      </c>
      <c r="N234" s="114">
        <f t="shared" si="18"/>
        <v>0</v>
      </c>
      <c r="O234" s="114">
        <f t="shared" si="23"/>
        <v>0</v>
      </c>
      <c r="P234" s="111">
        <f t="shared" si="19"/>
        <v>0</v>
      </c>
    </row>
    <row r="235" spans="1:16" customFormat="1" x14ac:dyDescent="0.25">
      <c r="A235" s="16"/>
      <c r="B235" s="17"/>
      <c r="C235" s="106">
        <f t="shared" si="20"/>
        <v>0</v>
      </c>
      <c r="D235" s="17"/>
      <c r="E235" s="17"/>
      <c r="F235" s="17"/>
      <c r="G235" s="17"/>
      <c r="H235" s="17"/>
      <c r="I235" s="17"/>
      <c r="J235" s="17"/>
      <c r="K235" s="17"/>
      <c r="L235" s="106">
        <f t="shared" si="21"/>
        <v>0</v>
      </c>
      <c r="M235" s="106">
        <f t="shared" si="22"/>
        <v>0</v>
      </c>
      <c r="N235" s="114">
        <f t="shared" si="18"/>
        <v>0</v>
      </c>
      <c r="O235" s="114">
        <f t="shared" si="23"/>
        <v>0</v>
      </c>
      <c r="P235" s="111">
        <f t="shared" si="19"/>
        <v>0</v>
      </c>
    </row>
    <row r="236" spans="1:16" customFormat="1" x14ac:dyDescent="0.25">
      <c r="A236" s="16"/>
      <c r="B236" s="17"/>
      <c r="C236" s="106">
        <f t="shared" si="20"/>
        <v>0</v>
      </c>
      <c r="D236" s="17"/>
      <c r="E236" s="17"/>
      <c r="F236" s="17"/>
      <c r="G236" s="17"/>
      <c r="H236" s="17"/>
      <c r="I236" s="17"/>
      <c r="J236" s="17"/>
      <c r="K236" s="17"/>
      <c r="L236" s="106">
        <f t="shared" si="21"/>
        <v>0</v>
      </c>
      <c r="M236" s="106">
        <f t="shared" si="22"/>
        <v>0</v>
      </c>
      <c r="N236" s="114">
        <f t="shared" si="18"/>
        <v>0</v>
      </c>
      <c r="O236" s="114">
        <f t="shared" si="23"/>
        <v>0</v>
      </c>
      <c r="P236" s="111">
        <f t="shared" si="19"/>
        <v>0</v>
      </c>
    </row>
    <row r="237" spans="1:16" customFormat="1" x14ac:dyDescent="0.25">
      <c r="A237" s="16"/>
      <c r="B237" s="17"/>
      <c r="C237" s="106">
        <f t="shared" si="20"/>
        <v>0</v>
      </c>
      <c r="D237" s="17"/>
      <c r="E237" s="17"/>
      <c r="F237" s="17"/>
      <c r="G237" s="17"/>
      <c r="H237" s="17"/>
      <c r="I237" s="17"/>
      <c r="J237" s="17"/>
      <c r="K237" s="17"/>
      <c r="L237" s="106">
        <f t="shared" si="21"/>
        <v>0</v>
      </c>
      <c r="M237" s="106">
        <f t="shared" si="22"/>
        <v>0</v>
      </c>
      <c r="N237" s="114">
        <f t="shared" si="18"/>
        <v>0</v>
      </c>
      <c r="O237" s="114">
        <f t="shared" si="23"/>
        <v>0</v>
      </c>
      <c r="P237" s="111">
        <f t="shared" si="19"/>
        <v>0</v>
      </c>
    </row>
    <row r="238" spans="1:16" customFormat="1" x14ac:dyDescent="0.25">
      <c r="A238" s="16"/>
      <c r="B238" s="17"/>
      <c r="C238" s="106">
        <f t="shared" si="20"/>
        <v>0</v>
      </c>
      <c r="D238" s="17"/>
      <c r="E238" s="17"/>
      <c r="F238" s="17"/>
      <c r="G238" s="17"/>
      <c r="H238" s="17"/>
      <c r="I238" s="17"/>
      <c r="J238" s="17"/>
      <c r="K238" s="17"/>
      <c r="L238" s="106">
        <f t="shared" si="21"/>
        <v>0</v>
      </c>
      <c r="M238" s="106">
        <f t="shared" si="22"/>
        <v>0</v>
      </c>
      <c r="N238" s="114">
        <f t="shared" si="18"/>
        <v>0</v>
      </c>
      <c r="O238" s="114">
        <f t="shared" si="23"/>
        <v>0</v>
      </c>
      <c r="P238" s="111">
        <f t="shared" si="19"/>
        <v>0</v>
      </c>
    </row>
    <row r="239" spans="1:16" customFormat="1" x14ac:dyDescent="0.25">
      <c r="A239" s="16"/>
      <c r="B239" s="17"/>
      <c r="C239" s="106">
        <f t="shared" si="20"/>
        <v>0</v>
      </c>
      <c r="D239" s="17"/>
      <c r="E239" s="17"/>
      <c r="F239" s="17"/>
      <c r="G239" s="17"/>
      <c r="H239" s="17"/>
      <c r="I239" s="17"/>
      <c r="J239" s="17"/>
      <c r="K239" s="17"/>
      <c r="L239" s="106">
        <f t="shared" si="21"/>
        <v>0</v>
      </c>
      <c r="M239" s="106">
        <f t="shared" si="22"/>
        <v>0</v>
      </c>
      <c r="N239" s="114">
        <f t="shared" si="18"/>
        <v>0</v>
      </c>
      <c r="O239" s="114">
        <f t="shared" si="23"/>
        <v>0</v>
      </c>
      <c r="P239" s="111">
        <f t="shared" si="19"/>
        <v>0</v>
      </c>
    </row>
    <row r="240" spans="1:16" customFormat="1" x14ac:dyDescent="0.25">
      <c r="A240" s="16"/>
      <c r="B240" s="17"/>
      <c r="C240" s="106">
        <f t="shared" si="20"/>
        <v>0</v>
      </c>
      <c r="D240" s="17"/>
      <c r="E240" s="17"/>
      <c r="F240" s="17"/>
      <c r="G240" s="17"/>
      <c r="H240" s="17"/>
      <c r="I240" s="17"/>
      <c r="J240" s="17"/>
      <c r="K240" s="17"/>
      <c r="L240" s="106">
        <f t="shared" si="21"/>
        <v>0</v>
      </c>
      <c r="M240" s="106">
        <f t="shared" si="22"/>
        <v>0</v>
      </c>
      <c r="N240" s="114">
        <f t="shared" si="18"/>
        <v>0</v>
      </c>
      <c r="O240" s="114">
        <f t="shared" si="23"/>
        <v>0</v>
      </c>
      <c r="P240" s="111">
        <f t="shared" si="19"/>
        <v>0</v>
      </c>
    </row>
    <row r="241" spans="1:16" customFormat="1" x14ac:dyDescent="0.25">
      <c r="A241" s="16"/>
      <c r="B241" s="17"/>
      <c r="C241" s="106">
        <f t="shared" si="20"/>
        <v>0</v>
      </c>
      <c r="D241" s="17"/>
      <c r="E241" s="17"/>
      <c r="F241" s="17"/>
      <c r="G241" s="17"/>
      <c r="H241" s="17"/>
      <c r="I241" s="17"/>
      <c r="J241" s="17"/>
      <c r="K241" s="17"/>
      <c r="L241" s="106">
        <f t="shared" si="21"/>
        <v>0</v>
      </c>
      <c r="M241" s="106">
        <f t="shared" si="22"/>
        <v>0</v>
      </c>
      <c r="N241" s="114">
        <f t="shared" si="18"/>
        <v>0</v>
      </c>
      <c r="O241" s="114">
        <f t="shared" si="23"/>
        <v>0</v>
      </c>
      <c r="P241" s="111">
        <f t="shared" si="19"/>
        <v>0</v>
      </c>
    </row>
    <row r="242" spans="1:16" customFormat="1" x14ac:dyDescent="0.25">
      <c r="A242" s="16"/>
      <c r="B242" s="17"/>
      <c r="C242" s="106">
        <f t="shared" si="20"/>
        <v>0</v>
      </c>
      <c r="D242" s="17"/>
      <c r="E242" s="17"/>
      <c r="F242" s="17"/>
      <c r="G242" s="17"/>
      <c r="H242" s="17"/>
      <c r="I242" s="17"/>
      <c r="J242" s="17"/>
      <c r="K242" s="17"/>
      <c r="L242" s="106">
        <f t="shared" si="21"/>
        <v>0</v>
      </c>
      <c r="M242" s="106">
        <f t="shared" si="22"/>
        <v>0</v>
      </c>
      <c r="N242" s="114">
        <f t="shared" si="18"/>
        <v>0</v>
      </c>
      <c r="O242" s="114">
        <f t="shared" si="23"/>
        <v>0</v>
      </c>
      <c r="P242" s="111">
        <f t="shared" si="19"/>
        <v>0</v>
      </c>
    </row>
    <row r="243" spans="1:16" customFormat="1" x14ac:dyDescent="0.25">
      <c r="A243" s="16"/>
      <c r="B243" s="17"/>
      <c r="C243" s="106">
        <f t="shared" si="20"/>
        <v>0</v>
      </c>
      <c r="D243" s="17"/>
      <c r="E243" s="17"/>
      <c r="F243" s="17"/>
      <c r="G243" s="17"/>
      <c r="H243" s="17"/>
      <c r="I243" s="17"/>
      <c r="J243" s="17"/>
      <c r="K243" s="17"/>
      <c r="L243" s="106">
        <f t="shared" si="21"/>
        <v>0</v>
      </c>
      <c r="M243" s="106">
        <f t="shared" si="22"/>
        <v>0</v>
      </c>
      <c r="N243" s="114">
        <f t="shared" si="18"/>
        <v>0</v>
      </c>
      <c r="O243" s="114">
        <f t="shared" si="23"/>
        <v>0</v>
      </c>
      <c r="P243" s="111">
        <f t="shared" si="19"/>
        <v>0</v>
      </c>
    </row>
    <row r="244" spans="1:16" customFormat="1" x14ac:dyDescent="0.25">
      <c r="A244" s="16"/>
      <c r="B244" s="17"/>
      <c r="C244" s="106">
        <f t="shared" si="20"/>
        <v>0</v>
      </c>
      <c r="D244" s="17"/>
      <c r="E244" s="17"/>
      <c r="F244" s="17"/>
      <c r="G244" s="17"/>
      <c r="H244" s="17"/>
      <c r="I244" s="17"/>
      <c r="J244" s="17"/>
      <c r="K244" s="17"/>
      <c r="L244" s="106">
        <f t="shared" si="21"/>
        <v>0</v>
      </c>
      <c r="M244" s="106">
        <f t="shared" si="22"/>
        <v>0</v>
      </c>
      <c r="N244" s="114">
        <f t="shared" si="18"/>
        <v>0</v>
      </c>
      <c r="O244" s="114">
        <f t="shared" si="23"/>
        <v>0</v>
      </c>
      <c r="P244" s="111">
        <f t="shared" si="19"/>
        <v>0</v>
      </c>
    </row>
    <row r="245" spans="1:16" customFormat="1" x14ac:dyDescent="0.25">
      <c r="A245" s="16"/>
      <c r="B245" s="17"/>
      <c r="C245" s="106">
        <f t="shared" si="20"/>
        <v>0</v>
      </c>
      <c r="D245" s="17"/>
      <c r="E245" s="17"/>
      <c r="F245" s="17"/>
      <c r="G245" s="17"/>
      <c r="H245" s="17"/>
      <c r="I245" s="17"/>
      <c r="J245" s="17"/>
      <c r="K245" s="17"/>
      <c r="L245" s="106">
        <f t="shared" si="21"/>
        <v>0</v>
      </c>
      <c r="M245" s="106">
        <f t="shared" si="22"/>
        <v>0</v>
      </c>
      <c r="N245" s="114">
        <f t="shared" si="18"/>
        <v>0</v>
      </c>
      <c r="O245" s="114">
        <f t="shared" si="23"/>
        <v>0</v>
      </c>
      <c r="P245" s="111">
        <f t="shared" si="19"/>
        <v>0</v>
      </c>
    </row>
    <row r="246" spans="1:16" customFormat="1" x14ac:dyDescent="0.25">
      <c r="A246" s="16"/>
      <c r="B246" s="17"/>
      <c r="C246" s="106">
        <f t="shared" si="20"/>
        <v>0</v>
      </c>
      <c r="D246" s="17"/>
      <c r="E246" s="17"/>
      <c r="F246" s="17"/>
      <c r="G246" s="17"/>
      <c r="H246" s="17"/>
      <c r="I246" s="17"/>
      <c r="J246" s="17"/>
      <c r="K246" s="17"/>
      <c r="L246" s="106">
        <f t="shared" si="21"/>
        <v>0</v>
      </c>
      <c r="M246" s="106">
        <f t="shared" si="22"/>
        <v>0</v>
      </c>
      <c r="N246" s="114">
        <f t="shared" si="18"/>
        <v>0</v>
      </c>
      <c r="O246" s="114">
        <f t="shared" si="23"/>
        <v>0</v>
      </c>
      <c r="P246" s="111">
        <f t="shared" si="19"/>
        <v>0</v>
      </c>
    </row>
    <row r="247" spans="1:16" customFormat="1" x14ac:dyDescent="0.25">
      <c r="A247" s="16"/>
      <c r="B247" s="17"/>
      <c r="C247" s="106">
        <f t="shared" si="20"/>
        <v>0</v>
      </c>
      <c r="D247" s="17"/>
      <c r="E247" s="17"/>
      <c r="F247" s="17"/>
      <c r="G247" s="17"/>
      <c r="H247" s="17"/>
      <c r="I247" s="17"/>
      <c r="J247" s="17"/>
      <c r="K247" s="17"/>
      <c r="L247" s="106">
        <f t="shared" si="21"/>
        <v>0</v>
      </c>
      <c r="M247" s="106">
        <f t="shared" si="22"/>
        <v>0</v>
      </c>
      <c r="N247" s="114">
        <f t="shared" si="18"/>
        <v>0</v>
      </c>
      <c r="O247" s="114">
        <f t="shared" si="23"/>
        <v>0</v>
      </c>
      <c r="P247" s="111">
        <f t="shared" si="19"/>
        <v>0</v>
      </c>
    </row>
    <row r="248" spans="1:16" customFormat="1" x14ac:dyDescent="0.25">
      <c r="A248" s="16"/>
      <c r="B248" s="17"/>
      <c r="C248" s="106">
        <f t="shared" si="20"/>
        <v>0</v>
      </c>
      <c r="D248" s="17"/>
      <c r="E248" s="17"/>
      <c r="F248" s="17"/>
      <c r="G248" s="17"/>
      <c r="H248" s="17"/>
      <c r="I248" s="17"/>
      <c r="J248" s="17"/>
      <c r="K248" s="17"/>
      <c r="L248" s="106">
        <f t="shared" si="21"/>
        <v>0</v>
      </c>
      <c r="M248" s="106">
        <f t="shared" si="22"/>
        <v>0</v>
      </c>
      <c r="N248" s="114">
        <f t="shared" si="18"/>
        <v>0</v>
      </c>
      <c r="O248" s="114">
        <f t="shared" si="23"/>
        <v>0</v>
      </c>
      <c r="P248" s="111">
        <f t="shared" si="19"/>
        <v>0</v>
      </c>
    </row>
    <row r="249" spans="1:16" customFormat="1" x14ac:dyDescent="0.25">
      <c r="A249" s="16"/>
      <c r="B249" s="17"/>
      <c r="C249" s="106">
        <f t="shared" si="20"/>
        <v>0</v>
      </c>
      <c r="D249" s="17"/>
      <c r="E249" s="17"/>
      <c r="F249" s="17"/>
      <c r="G249" s="17"/>
      <c r="H249" s="17"/>
      <c r="I249" s="17"/>
      <c r="J249" s="17"/>
      <c r="K249" s="17"/>
      <c r="L249" s="106">
        <f t="shared" si="21"/>
        <v>0</v>
      </c>
      <c r="M249" s="106">
        <f t="shared" si="22"/>
        <v>0</v>
      </c>
      <c r="N249" s="114">
        <f t="shared" si="18"/>
        <v>0</v>
      </c>
      <c r="O249" s="114">
        <f t="shared" si="23"/>
        <v>0</v>
      </c>
      <c r="P249" s="111">
        <f t="shared" si="19"/>
        <v>0</v>
      </c>
    </row>
    <row r="250" spans="1:16" customFormat="1" x14ac:dyDescent="0.25">
      <c r="A250" s="16"/>
      <c r="B250" s="17"/>
      <c r="C250" s="106">
        <f t="shared" si="20"/>
        <v>0</v>
      </c>
      <c r="D250" s="17"/>
      <c r="E250" s="17"/>
      <c r="F250" s="17"/>
      <c r="G250" s="17"/>
      <c r="H250" s="17"/>
      <c r="I250" s="17"/>
      <c r="J250" s="17"/>
      <c r="K250" s="17"/>
      <c r="L250" s="106">
        <f t="shared" si="21"/>
        <v>0</v>
      </c>
      <c r="M250" s="106">
        <f t="shared" si="22"/>
        <v>0</v>
      </c>
      <c r="N250" s="114">
        <f t="shared" si="18"/>
        <v>0</v>
      </c>
      <c r="O250" s="114">
        <f t="shared" si="23"/>
        <v>0</v>
      </c>
      <c r="P250" s="111">
        <f t="shared" si="19"/>
        <v>0</v>
      </c>
    </row>
    <row r="251" spans="1:16" customFormat="1" x14ac:dyDescent="0.25">
      <c r="A251" s="16"/>
      <c r="B251" s="17"/>
      <c r="C251" s="106">
        <f t="shared" si="20"/>
        <v>0</v>
      </c>
      <c r="D251" s="17"/>
      <c r="E251" s="17"/>
      <c r="F251" s="17"/>
      <c r="G251" s="17"/>
      <c r="H251" s="17"/>
      <c r="I251" s="17"/>
      <c r="J251" s="17"/>
      <c r="K251" s="17"/>
      <c r="L251" s="106">
        <f t="shared" si="21"/>
        <v>0</v>
      </c>
      <c r="M251" s="106">
        <f t="shared" si="22"/>
        <v>0</v>
      </c>
      <c r="N251" s="114">
        <f t="shared" si="18"/>
        <v>0</v>
      </c>
      <c r="O251" s="114">
        <f t="shared" si="23"/>
        <v>0</v>
      </c>
      <c r="P251" s="111">
        <f t="shared" si="19"/>
        <v>0</v>
      </c>
    </row>
    <row r="252" spans="1:16" customFormat="1" x14ac:dyDescent="0.25">
      <c r="A252" s="16"/>
      <c r="B252" s="17"/>
      <c r="C252" s="106">
        <f t="shared" si="20"/>
        <v>0</v>
      </c>
      <c r="D252" s="17"/>
      <c r="E252" s="17"/>
      <c r="F252" s="17"/>
      <c r="G252" s="17"/>
      <c r="H252" s="17"/>
      <c r="I252" s="17"/>
      <c r="J252" s="17"/>
      <c r="K252" s="17"/>
      <c r="L252" s="106">
        <f t="shared" si="21"/>
        <v>0</v>
      </c>
      <c r="M252" s="106">
        <f t="shared" si="22"/>
        <v>0</v>
      </c>
      <c r="N252" s="114">
        <f t="shared" si="18"/>
        <v>0</v>
      </c>
      <c r="O252" s="114">
        <f t="shared" si="23"/>
        <v>0</v>
      </c>
      <c r="P252" s="111">
        <f t="shared" si="19"/>
        <v>0</v>
      </c>
    </row>
    <row r="253" spans="1:16" customFormat="1" x14ac:dyDescent="0.25">
      <c r="A253" s="16"/>
      <c r="B253" s="17"/>
      <c r="C253" s="106">
        <f t="shared" si="20"/>
        <v>0</v>
      </c>
      <c r="D253" s="17"/>
      <c r="E253" s="17"/>
      <c r="F253" s="17"/>
      <c r="G253" s="17"/>
      <c r="H253" s="17"/>
      <c r="I253" s="17"/>
      <c r="J253" s="17"/>
      <c r="K253" s="17"/>
      <c r="L253" s="106">
        <f t="shared" si="21"/>
        <v>0</v>
      </c>
      <c r="M253" s="106">
        <f t="shared" si="22"/>
        <v>0</v>
      </c>
      <c r="N253" s="114">
        <f t="shared" si="18"/>
        <v>0</v>
      </c>
      <c r="O253" s="114">
        <f t="shared" si="23"/>
        <v>0</v>
      </c>
      <c r="P253" s="111">
        <f t="shared" si="19"/>
        <v>0</v>
      </c>
    </row>
    <row r="254" spans="1:16" customFormat="1" x14ac:dyDescent="0.25">
      <c r="A254" s="16"/>
      <c r="B254" s="17"/>
      <c r="C254" s="106">
        <f t="shared" si="20"/>
        <v>0</v>
      </c>
      <c r="D254" s="17"/>
      <c r="E254" s="17"/>
      <c r="F254" s="17"/>
      <c r="G254" s="17"/>
      <c r="H254" s="17"/>
      <c r="I254" s="17"/>
      <c r="J254" s="17"/>
      <c r="K254" s="17"/>
      <c r="L254" s="106">
        <f t="shared" si="21"/>
        <v>0</v>
      </c>
      <c r="M254" s="106">
        <f t="shared" si="22"/>
        <v>0</v>
      </c>
      <c r="N254" s="114">
        <f t="shared" si="18"/>
        <v>0</v>
      </c>
      <c r="O254" s="114">
        <f t="shared" si="23"/>
        <v>0</v>
      </c>
      <c r="P254" s="111">
        <f t="shared" si="19"/>
        <v>0</v>
      </c>
    </row>
    <row r="255" spans="1:16" customFormat="1" x14ac:dyDescent="0.25">
      <c r="A255" s="16"/>
      <c r="B255" s="17"/>
      <c r="C255" s="106">
        <f t="shared" si="20"/>
        <v>0</v>
      </c>
      <c r="D255" s="17"/>
      <c r="E255" s="17"/>
      <c r="F255" s="17"/>
      <c r="G255" s="17"/>
      <c r="H255" s="17"/>
      <c r="I255" s="17"/>
      <c r="J255" s="17"/>
      <c r="K255" s="17"/>
      <c r="L255" s="106">
        <f t="shared" si="21"/>
        <v>0</v>
      </c>
      <c r="M255" s="106">
        <f t="shared" si="22"/>
        <v>0</v>
      </c>
      <c r="N255" s="114">
        <f t="shared" si="18"/>
        <v>0</v>
      </c>
      <c r="O255" s="114">
        <f t="shared" si="23"/>
        <v>0</v>
      </c>
      <c r="P255" s="111">
        <f t="shared" si="19"/>
        <v>0</v>
      </c>
    </row>
    <row r="256" spans="1:16" customFormat="1" x14ac:dyDescent="0.25">
      <c r="A256" s="16"/>
      <c r="B256" s="17"/>
      <c r="C256" s="106">
        <f t="shared" si="20"/>
        <v>0</v>
      </c>
      <c r="D256" s="17"/>
      <c r="E256" s="17"/>
      <c r="F256" s="17"/>
      <c r="G256" s="17"/>
      <c r="H256" s="17"/>
      <c r="I256" s="17"/>
      <c r="J256" s="17"/>
      <c r="K256" s="17"/>
      <c r="L256" s="106">
        <f t="shared" si="21"/>
        <v>0</v>
      </c>
      <c r="M256" s="106">
        <f t="shared" si="22"/>
        <v>0</v>
      </c>
      <c r="N256" s="114">
        <f t="shared" si="18"/>
        <v>0</v>
      </c>
      <c r="O256" s="114">
        <f t="shared" si="23"/>
        <v>0</v>
      </c>
      <c r="P256" s="111">
        <f t="shared" si="19"/>
        <v>0</v>
      </c>
    </row>
    <row r="257" spans="1:16" customFormat="1" x14ac:dyDescent="0.25">
      <c r="A257" s="16"/>
      <c r="B257" s="17"/>
      <c r="C257" s="106">
        <f t="shared" si="20"/>
        <v>0</v>
      </c>
      <c r="D257" s="17"/>
      <c r="E257" s="17"/>
      <c r="F257" s="17"/>
      <c r="G257" s="17"/>
      <c r="H257" s="17"/>
      <c r="I257" s="17"/>
      <c r="J257" s="17"/>
      <c r="K257" s="17"/>
      <c r="L257" s="106">
        <f t="shared" si="21"/>
        <v>0</v>
      </c>
      <c r="M257" s="106">
        <f t="shared" si="22"/>
        <v>0</v>
      </c>
      <c r="N257" s="114">
        <f t="shared" si="18"/>
        <v>0</v>
      </c>
      <c r="O257" s="114">
        <f t="shared" si="23"/>
        <v>0</v>
      </c>
      <c r="P257" s="111">
        <f t="shared" si="19"/>
        <v>0</v>
      </c>
    </row>
    <row r="258" spans="1:16" customFormat="1" x14ac:dyDescent="0.25">
      <c r="A258" s="16"/>
      <c r="B258" s="17"/>
      <c r="C258" s="106">
        <f t="shared" si="20"/>
        <v>0</v>
      </c>
      <c r="D258" s="17"/>
      <c r="E258" s="17"/>
      <c r="F258" s="17"/>
      <c r="G258" s="17"/>
      <c r="H258" s="17"/>
      <c r="I258" s="17"/>
      <c r="J258" s="17"/>
      <c r="K258" s="17"/>
      <c r="L258" s="106">
        <f t="shared" si="21"/>
        <v>0</v>
      </c>
      <c r="M258" s="106">
        <f t="shared" si="22"/>
        <v>0</v>
      </c>
      <c r="N258" s="114">
        <f t="shared" ref="N258:N321" si="24">IF($C258=0,0,($M258/$C258)-1)</f>
        <v>0</v>
      </c>
      <c r="O258" s="114">
        <f t="shared" si="23"/>
        <v>0</v>
      </c>
      <c r="P258" s="111">
        <f t="shared" ref="P258:P321" si="25">IF($O258=0,0,((8/52)*0.75*$C258)-$L258)</f>
        <v>0</v>
      </c>
    </row>
    <row r="259" spans="1:16" customFormat="1" x14ac:dyDescent="0.25">
      <c r="A259" s="16"/>
      <c r="B259" s="17"/>
      <c r="C259" s="106">
        <f t="shared" ref="C259:C322" si="26">IFERROR(($B259*4),"")</f>
        <v>0</v>
      </c>
      <c r="D259" s="17"/>
      <c r="E259" s="17"/>
      <c r="F259" s="17"/>
      <c r="G259" s="17"/>
      <c r="H259" s="17"/>
      <c r="I259" s="17"/>
      <c r="J259" s="17"/>
      <c r="K259" s="17"/>
      <c r="L259" s="106">
        <f t="shared" ref="L259:L322" si="27">SUM($D259:$K259)</f>
        <v>0</v>
      </c>
      <c r="M259" s="106">
        <f t="shared" ref="M259:M322" si="28">IFERROR(($L259/8*52),"")</f>
        <v>0</v>
      </c>
      <c r="N259" s="114">
        <f t="shared" si="24"/>
        <v>0</v>
      </c>
      <c r="O259" s="114">
        <f t="shared" ref="O259:O322" si="29">IF($N259&gt;-0.25,0,$N259-(-0.25))</f>
        <v>0</v>
      </c>
      <c r="P259" s="111">
        <f t="shared" si="25"/>
        <v>0</v>
      </c>
    </row>
    <row r="260" spans="1:16" customFormat="1" x14ac:dyDescent="0.25">
      <c r="A260" s="16"/>
      <c r="B260" s="17"/>
      <c r="C260" s="106">
        <f t="shared" si="26"/>
        <v>0</v>
      </c>
      <c r="D260" s="17"/>
      <c r="E260" s="17"/>
      <c r="F260" s="17"/>
      <c r="G260" s="17"/>
      <c r="H260" s="17"/>
      <c r="I260" s="17"/>
      <c r="J260" s="17"/>
      <c r="K260" s="17"/>
      <c r="L260" s="106">
        <f t="shared" si="27"/>
        <v>0</v>
      </c>
      <c r="M260" s="106">
        <f t="shared" si="28"/>
        <v>0</v>
      </c>
      <c r="N260" s="114">
        <f t="shared" si="24"/>
        <v>0</v>
      </c>
      <c r="O260" s="114">
        <f t="shared" si="29"/>
        <v>0</v>
      </c>
      <c r="P260" s="111">
        <f t="shared" si="25"/>
        <v>0</v>
      </c>
    </row>
    <row r="261" spans="1:16" customFormat="1" x14ac:dyDescent="0.25">
      <c r="A261" s="16"/>
      <c r="B261" s="17"/>
      <c r="C261" s="106">
        <f t="shared" si="26"/>
        <v>0</v>
      </c>
      <c r="D261" s="17"/>
      <c r="E261" s="17"/>
      <c r="F261" s="17"/>
      <c r="G261" s="17"/>
      <c r="H261" s="17"/>
      <c r="I261" s="17"/>
      <c r="J261" s="17"/>
      <c r="K261" s="17"/>
      <c r="L261" s="106">
        <f t="shared" si="27"/>
        <v>0</v>
      </c>
      <c r="M261" s="106">
        <f t="shared" si="28"/>
        <v>0</v>
      </c>
      <c r="N261" s="114">
        <f t="shared" si="24"/>
        <v>0</v>
      </c>
      <c r="O261" s="114">
        <f t="shared" si="29"/>
        <v>0</v>
      </c>
      <c r="P261" s="111">
        <f t="shared" si="25"/>
        <v>0</v>
      </c>
    </row>
    <row r="262" spans="1:16" customFormat="1" x14ac:dyDescent="0.25">
      <c r="A262" s="16"/>
      <c r="B262" s="17"/>
      <c r="C262" s="106">
        <f t="shared" si="26"/>
        <v>0</v>
      </c>
      <c r="D262" s="17"/>
      <c r="E262" s="17"/>
      <c r="F262" s="17"/>
      <c r="G262" s="17"/>
      <c r="H262" s="17"/>
      <c r="I262" s="17"/>
      <c r="J262" s="17"/>
      <c r="K262" s="17"/>
      <c r="L262" s="106">
        <f t="shared" si="27"/>
        <v>0</v>
      </c>
      <c r="M262" s="106">
        <f t="shared" si="28"/>
        <v>0</v>
      </c>
      <c r="N262" s="114">
        <f t="shared" si="24"/>
        <v>0</v>
      </c>
      <c r="O262" s="114">
        <f t="shared" si="29"/>
        <v>0</v>
      </c>
      <c r="P262" s="111">
        <f t="shared" si="25"/>
        <v>0</v>
      </c>
    </row>
    <row r="263" spans="1:16" customFormat="1" x14ac:dyDescent="0.25">
      <c r="A263" s="16"/>
      <c r="B263" s="17"/>
      <c r="C263" s="106">
        <f t="shared" si="26"/>
        <v>0</v>
      </c>
      <c r="D263" s="17"/>
      <c r="E263" s="17"/>
      <c r="F263" s="17"/>
      <c r="G263" s="17"/>
      <c r="H263" s="17"/>
      <c r="I263" s="17"/>
      <c r="J263" s="17"/>
      <c r="K263" s="17"/>
      <c r="L263" s="106">
        <f t="shared" si="27"/>
        <v>0</v>
      </c>
      <c r="M263" s="106">
        <f t="shared" si="28"/>
        <v>0</v>
      </c>
      <c r="N263" s="114">
        <f t="shared" si="24"/>
        <v>0</v>
      </c>
      <c r="O263" s="114">
        <f t="shared" si="29"/>
        <v>0</v>
      </c>
      <c r="P263" s="111">
        <f t="shared" si="25"/>
        <v>0</v>
      </c>
    </row>
    <row r="264" spans="1:16" customFormat="1" x14ac:dyDescent="0.25">
      <c r="A264" s="16"/>
      <c r="B264" s="17"/>
      <c r="C264" s="106">
        <f t="shared" si="26"/>
        <v>0</v>
      </c>
      <c r="D264" s="17"/>
      <c r="E264" s="17"/>
      <c r="F264" s="17"/>
      <c r="G264" s="17"/>
      <c r="H264" s="17"/>
      <c r="I264" s="17"/>
      <c r="J264" s="17"/>
      <c r="K264" s="17"/>
      <c r="L264" s="106">
        <f t="shared" si="27"/>
        <v>0</v>
      </c>
      <c r="M264" s="106">
        <f t="shared" si="28"/>
        <v>0</v>
      </c>
      <c r="N264" s="114">
        <f t="shared" si="24"/>
        <v>0</v>
      </c>
      <c r="O264" s="114">
        <f t="shared" si="29"/>
        <v>0</v>
      </c>
      <c r="P264" s="111">
        <f t="shared" si="25"/>
        <v>0</v>
      </c>
    </row>
    <row r="265" spans="1:16" customFormat="1" x14ac:dyDescent="0.25">
      <c r="A265" s="16"/>
      <c r="B265" s="17"/>
      <c r="C265" s="106">
        <f t="shared" si="26"/>
        <v>0</v>
      </c>
      <c r="D265" s="17"/>
      <c r="E265" s="17"/>
      <c r="F265" s="17"/>
      <c r="G265" s="17"/>
      <c r="H265" s="17"/>
      <c r="I265" s="17"/>
      <c r="J265" s="17"/>
      <c r="K265" s="17"/>
      <c r="L265" s="106">
        <f t="shared" si="27"/>
        <v>0</v>
      </c>
      <c r="M265" s="106">
        <f t="shared" si="28"/>
        <v>0</v>
      </c>
      <c r="N265" s="114">
        <f t="shared" si="24"/>
        <v>0</v>
      </c>
      <c r="O265" s="114">
        <f t="shared" si="29"/>
        <v>0</v>
      </c>
      <c r="P265" s="111">
        <f t="shared" si="25"/>
        <v>0</v>
      </c>
    </row>
    <row r="266" spans="1:16" customFormat="1" x14ac:dyDescent="0.25">
      <c r="A266" s="16"/>
      <c r="B266" s="17"/>
      <c r="C266" s="106">
        <f t="shared" si="26"/>
        <v>0</v>
      </c>
      <c r="D266" s="17"/>
      <c r="E266" s="17"/>
      <c r="F266" s="17"/>
      <c r="G266" s="17"/>
      <c r="H266" s="17"/>
      <c r="I266" s="17"/>
      <c r="J266" s="17"/>
      <c r="K266" s="17"/>
      <c r="L266" s="106">
        <f t="shared" si="27"/>
        <v>0</v>
      </c>
      <c r="M266" s="106">
        <f t="shared" si="28"/>
        <v>0</v>
      </c>
      <c r="N266" s="114">
        <f t="shared" si="24"/>
        <v>0</v>
      </c>
      <c r="O266" s="114">
        <f t="shared" si="29"/>
        <v>0</v>
      </c>
      <c r="P266" s="111">
        <f t="shared" si="25"/>
        <v>0</v>
      </c>
    </row>
    <row r="267" spans="1:16" customFormat="1" x14ac:dyDescent="0.25">
      <c r="A267" s="16"/>
      <c r="B267" s="17"/>
      <c r="C267" s="106">
        <f t="shared" si="26"/>
        <v>0</v>
      </c>
      <c r="D267" s="17"/>
      <c r="E267" s="17"/>
      <c r="F267" s="17"/>
      <c r="G267" s="17"/>
      <c r="H267" s="17"/>
      <c r="I267" s="17"/>
      <c r="J267" s="17"/>
      <c r="K267" s="17"/>
      <c r="L267" s="106">
        <f t="shared" si="27"/>
        <v>0</v>
      </c>
      <c r="M267" s="106">
        <f t="shared" si="28"/>
        <v>0</v>
      </c>
      <c r="N267" s="114">
        <f t="shared" si="24"/>
        <v>0</v>
      </c>
      <c r="O267" s="114">
        <f t="shared" si="29"/>
        <v>0</v>
      </c>
      <c r="P267" s="111">
        <f t="shared" si="25"/>
        <v>0</v>
      </c>
    </row>
    <row r="268" spans="1:16" customFormat="1" x14ac:dyDescent="0.25">
      <c r="A268" s="16"/>
      <c r="B268" s="17"/>
      <c r="C268" s="106">
        <f t="shared" si="26"/>
        <v>0</v>
      </c>
      <c r="D268" s="17"/>
      <c r="E268" s="17"/>
      <c r="F268" s="17"/>
      <c r="G268" s="17"/>
      <c r="H268" s="17"/>
      <c r="I268" s="17"/>
      <c r="J268" s="17"/>
      <c r="K268" s="17"/>
      <c r="L268" s="106">
        <f t="shared" si="27"/>
        <v>0</v>
      </c>
      <c r="M268" s="106">
        <f t="shared" si="28"/>
        <v>0</v>
      </c>
      <c r="N268" s="114">
        <f t="shared" si="24"/>
        <v>0</v>
      </c>
      <c r="O268" s="114">
        <f t="shared" si="29"/>
        <v>0</v>
      </c>
      <c r="P268" s="111">
        <f t="shared" si="25"/>
        <v>0</v>
      </c>
    </row>
    <row r="269" spans="1:16" customFormat="1" x14ac:dyDescent="0.25">
      <c r="A269" s="16"/>
      <c r="B269" s="17"/>
      <c r="C269" s="106">
        <f t="shared" si="26"/>
        <v>0</v>
      </c>
      <c r="D269" s="17"/>
      <c r="E269" s="17"/>
      <c r="F269" s="17"/>
      <c r="G269" s="17"/>
      <c r="H269" s="17"/>
      <c r="I269" s="17"/>
      <c r="J269" s="17"/>
      <c r="K269" s="17"/>
      <c r="L269" s="106">
        <f t="shared" si="27"/>
        <v>0</v>
      </c>
      <c r="M269" s="106">
        <f t="shared" si="28"/>
        <v>0</v>
      </c>
      <c r="N269" s="114">
        <f t="shared" si="24"/>
        <v>0</v>
      </c>
      <c r="O269" s="114">
        <f t="shared" si="29"/>
        <v>0</v>
      </c>
      <c r="P269" s="111">
        <f t="shared" si="25"/>
        <v>0</v>
      </c>
    </row>
    <row r="270" spans="1:16" customFormat="1" x14ac:dyDescent="0.25">
      <c r="A270" s="16"/>
      <c r="B270" s="17"/>
      <c r="C270" s="106">
        <f t="shared" si="26"/>
        <v>0</v>
      </c>
      <c r="D270" s="17"/>
      <c r="E270" s="17"/>
      <c r="F270" s="17"/>
      <c r="G270" s="17"/>
      <c r="H270" s="17"/>
      <c r="I270" s="17"/>
      <c r="J270" s="17"/>
      <c r="K270" s="17"/>
      <c r="L270" s="106">
        <f t="shared" si="27"/>
        <v>0</v>
      </c>
      <c r="M270" s="106">
        <f t="shared" si="28"/>
        <v>0</v>
      </c>
      <c r="N270" s="114">
        <f t="shared" si="24"/>
        <v>0</v>
      </c>
      <c r="O270" s="114">
        <f t="shared" si="29"/>
        <v>0</v>
      </c>
      <c r="P270" s="111">
        <f t="shared" si="25"/>
        <v>0</v>
      </c>
    </row>
    <row r="271" spans="1:16" customFormat="1" x14ac:dyDescent="0.25">
      <c r="A271" s="16"/>
      <c r="B271" s="17"/>
      <c r="C271" s="106">
        <f t="shared" si="26"/>
        <v>0</v>
      </c>
      <c r="D271" s="17"/>
      <c r="E271" s="17"/>
      <c r="F271" s="17"/>
      <c r="G271" s="17"/>
      <c r="H271" s="17"/>
      <c r="I271" s="17"/>
      <c r="J271" s="17"/>
      <c r="K271" s="17"/>
      <c r="L271" s="106">
        <f t="shared" si="27"/>
        <v>0</v>
      </c>
      <c r="M271" s="106">
        <f t="shared" si="28"/>
        <v>0</v>
      </c>
      <c r="N271" s="114">
        <f t="shared" si="24"/>
        <v>0</v>
      </c>
      <c r="O271" s="114">
        <f t="shared" si="29"/>
        <v>0</v>
      </c>
      <c r="P271" s="111">
        <f t="shared" si="25"/>
        <v>0</v>
      </c>
    </row>
    <row r="272" spans="1:16" customFormat="1" x14ac:dyDescent="0.25">
      <c r="A272" s="16"/>
      <c r="B272" s="17"/>
      <c r="C272" s="106">
        <f t="shared" si="26"/>
        <v>0</v>
      </c>
      <c r="D272" s="17"/>
      <c r="E272" s="17"/>
      <c r="F272" s="17"/>
      <c r="G272" s="17"/>
      <c r="H272" s="17"/>
      <c r="I272" s="17"/>
      <c r="J272" s="17"/>
      <c r="K272" s="17"/>
      <c r="L272" s="106">
        <f t="shared" si="27"/>
        <v>0</v>
      </c>
      <c r="M272" s="106">
        <f t="shared" si="28"/>
        <v>0</v>
      </c>
      <c r="N272" s="114">
        <f t="shared" si="24"/>
        <v>0</v>
      </c>
      <c r="O272" s="114">
        <f t="shared" si="29"/>
        <v>0</v>
      </c>
      <c r="P272" s="111">
        <f t="shared" si="25"/>
        <v>0</v>
      </c>
    </row>
    <row r="273" spans="1:16" customFormat="1" x14ac:dyDescent="0.25">
      <c r="A273" s="16"/>
      <c r="B273" s="17"/>
      <c r="C273" s="106">
        <f t="shared" si="26"/>
        <v>0</v>
      </c>
      <c r="D273" s="17"/>
      <c r="E273" s="17"/>
      <c r="F273" s="17"/>
      <c r="G273" s="17"/>
      <c r="H273" s="17"/>
      <c r="I273" s="17"/>
      <c r="J273" s="17"/>
      <c r="K273" s="17"/>
      <c r="L273" s="106">
        <f t="shared" si="27"/>
        <v>0</v>
      </c>
      <c r="M273" s="106">
        <f t="shared" si="28"/>
        <v>0</v>
      </c>
      <c r="N273" s="114">
        <f t="shared" si="24"/>
        <v>0</v>
      </c>
      <c r="O273" s="114">
        <f t="shared" si="29"/>
        <v>0</v>
      </c>
      <c r="P273" s="111">
        <f t="shared" si="25"/>
        <v>0</v>
      </c>
    </row>
    <row r="274" spans="1:16" customFormat="1" x14ac:dyDescent="0.25">
      <c r="A274" s="16"/>
      <c r="B274" s="17"/>
      <c r="C274" s="106">
        <f t="shared" si="26"/>
        <v>0</v>
      </c>
      <c r="D274" s="17"/>
      <c r="E274" s="17"/>
      <c r="F274" s="17"/>
      <c r="G274" s="17"/>
      <c r="H274" s="17"/>
      <c r="I274" s="17"/>
      <c r="J274" s="17"/>
      <c r="K274" s="17"/>
      <c r="L274" s="106">
        <f t="shared" si="27"/>
        <v>0</v>
      </c>
      <c r="M274" s="106">
        <f t="shared" si="28"/>
        <v>0</v>
      </c>
      <c r="N274" s="114">
        <f t="shared" si="24"/>
        <v>0</v>
      </c>
      <c r="O274" s="114">
        <f t="shared" si="29"/>
        <v>0</v>
      </c>
      <c r="P274" s="111">
        <f t="shared" si="25"/>
        <v>0</v>
      </c>
    </row>
    <row r="275" spans="1:16" customFormat="1" x14ac:dyDescent="0.25">
      <c r="A275" s="16"/>
      <c r="B275" s="17"/>
      <c r="C275" s="106">
        <f t="shared" si="26"/>
        <v>0</v>
      </c>
      <c r="D275" s="17"/>
      <c r="E275" s="17"/>
      <c r="F275" s="17"/>
      <c r="G275" s="17"/>
      <c r="H275" s="17"/>
      <c r="I275" s="17"/>
      <c r="J275" s="17"/>
      <c r="K275" s="17"/>
      <c r="L275" s="106">
        <f t="shared" si="27"/>
        <v>0</v>
      </c>
      <c r="M275" s="106">
        <f t="shared" si="28"/>
        <v>0</v>
      </c>
      <c r="N275" s="114">
        <f t="shared" si="24"/>
        <v>0</v>
      </c>
      <c r="O275" s="114">
        <f t="shared" si="29"/>
        <v>0</v>
      </c>
      <c r="P275" s="111">
        <f t="shared" si="25"/>
        <v>0</v>
      </c>
    </row>
    <row r="276" spans="1:16" customFormat="1" x14ac:dyDescent="0.25">
      <c r="A276" s="16"/>
      <c r="B276" s="17"/>
      <c r="C276" s="106">
        <f t="shared" si="26"/>
        <v>0</v>
      </c>
      <c r="D276" s="17"/>
      <c r="E276" s="17"/>
      <c r="F276" s="17"/>
      <c r="G276" s="17"/>
      <c r="H276" s="17"/>
      <c r="I276" s="17"/>
      <c r="J276" s="17"/>
      <c r="K276" s="17"/>
      <c r="L276" s="106">
        <f t="shared" si="27"/>
        <v>0</v>
      </c>
      <c r="M276" s="106">
        <f t="shared" si="28"/>
        <v>0</v>
      </c>
      <c r="N276" s="114">
        <f t="shared" si="24"/>
        <v>0</v>
      </c>
      <c r="O276" s="114">
        <f t="shared" si="29"/>
        <v>0</v>
      </c>
      <c r="P276" s="111">
        <f t="shared" si="25"/>
        <v>0</v>
      </c>
    </row>
    <row r="277" spans="1:16" customFormat="1" x14ac:dyDescent="0.25">
      <c r="A277" s="16"/>
      <c r="B277" s="17"/>
      <c r="C277" s="106">
        <f t="shared" si="26"/>
        <v>0</v>
      </c>
      <c r="D277" s="17"/>
      <c r="E277" s="17"/>
      <c r="F277" s="17"/>
      <c r="G277" s="17"/>
      <c r="H277" s="17"/>
      <c r="I277" s="17"/>
      <c r="J277" s="17"/>
      <c r="K277" s="17"/>
      <c r="L277" s="106">
        <f t="shared" si="27"/>
        <v>0</v>
      </c>
      <c r="M277" s="106">
        <f t="shared" si="28"/>
        <v>0</v>
      </c>
      <c r="N277" s="114">
        <f t="shared" si="24"/>
        <v>0</v>
      </c>
      <c r="O277" s="114">
        <f t="shared" si="29"/>
        <v>0</v>
      </c>
      <c r="P277" s="111">
        <f t="shared" si="25"/>
        <v>0</v>
      </c>
    </row>
    <row r="278" spans="1:16" customFormat="1" x14ac:dyDescent="0.25">
      <c r="A278" s="16"/>
      <c r="B278" s="17"/>
      <c r="C278" s="106">
        <f t="shared" si="26"/>
        <v>0</v>
      </c>
      <c r="D278" s="17"/>
      <c r="E278" s="17"/>
      <c r="F278" s="17"/>
      <c r="G278" s="17"/>
      <c r="H278" s="17"/>
      <c r="I278" s="17"/>
      <c r="J278" s="17"/>
      <c r="K278" s="17"/>
      <c r="L278" s="106">
        <f t="shared" si="27"/>
        <v>0</v>
      </c>
      <c r="M278" s="106">
        <f t="shared" si="28"/>
        <v>0</v>
      </c>
      <c r="N278" s="114">
        <f t="shared" si="24"/>
        <v>0</v>
      </c>
      <c r="O278" s="114">
        <f t="shared" si="29"/>
        <v>0</v>
      </c>
      <c r="P278" s="111">
        <f t="shared" si="25"/>
        <v>0</v>
      </c>
    </row>
    <row r="279" spans="1:16" customFormat="1" x14ac:dyDescent="0.25">
      <c r="A279" s="16"/>
      <c r="B279" s="17"/>
      <c r="C279" s="106">
        <f t="shared" si="26"/>
        <v>0</v>
      </c>
      <c r="D279" s="17"/>
      <c r="E279" s="17"/>
      <c r="F279" s="17"/>
      <c r="G279" s="17"/>
      <c r="H279" s="17"/>
      <c r="I279" s="17"/>
      <c r="J279" s="17"/>
      <c r="K279" s="17"/>
      <c r="L279" s="106">
        <f t="shared" si="27"/>
        <v>0</v>
      </c>
      <c r="M279" s="106">
        <f t="shared" si="28"/>
        <v>0</v>
      </c>
      <c r="N279" s="114">
        <f t="shared" si="24"/>
        <v>0</v>
      </c>
      <c r="O279" s="114">
        <f t="shared" si="29"/>
        <v>0</v>
      </c>
      <c r="P279" s="111">
        <f t="shared" si="25"/>
        <v>0</v>
      </c>
    </row>
    <row r="280" spans="1:16" customFormat="1" x14ac:dyDescent="0.25">
      <c r="A280" s="16"/>
      <c r="B280" s="17"/>
      <c r="C280" s="106">
        <f t="shared" si="26"/>
        <v>0</v>
      </c>
      <c r="D280" s="17"/>
      <c r="E280" s="17"/>
      <c r="F280" s="17"/>
      <c r="G280" s="17"/>
      <c r="H280" s="17"/>
      <c r="I280" s="17"/>
      <c r="J280" s="17"/>
      <c r="K280" s="17"/>
      <c r="L280" s="106">
        <f t="shared" si="27"/>
        <v>0</v>
      </c>
      <c r="M280" s="106">
        <f t="shared" si="28"/>
        <v>0</v>
      </c>
      <c r="N280" s="114">
        <f t="shared" si="24"/>
        <v>0</v>
      </c>
      <c r="O280" s="114">
        <f t="shared" si="29"/>
        <v>0</v>
      </c>
      <c r="P280" s="111">
        <f t="shared" si="25"/>
        <v>0</v>
      </c>
    </row>
    <row r="281" spans="1:16" customFormat="1" x14ac:dyDescent="0.25">
      <c r="A281" s="16"/>
      <c r="B281" s="17"/>
      <c r="C281" s="106">
        <f t="shared" si="26"/>
        <v>0</v>
      </c>
      <c r="D281" s="17"/>
      <c r="E281" s="17"/>
      <c r="F281" s="17"/>
      <c r="G281" s="17"/>
      <c r="H281" s="17"/>
      <c r="I281" s="17"/>
      <c r="J281" s="17"/>
      <c r="K281" s="17"/>
      <c r="L281" s="106">
        <f t="shared" si="27"/>
        <v>0</v>
      </c>
      <c r="M281" s="106">
        <f t="shared" si="28"/>
        <v>0</v>
      </c>
      <c r="N281" s="114">
        <f t="shared" si="24"/>
        <v>0</v>
      </c>
      <c r="O281" s="114">
        <f t="shared" si="29"/>
        <v>0</v>
      </c>
      <c r="P281" s="111">
        <f t="shared" si="25"/>
        <v>0</v>
      </c>
    </row>
    <row r="282" spans="1:16" customFormat="1" x14ac:dyDescent="0.25">
      <c r="A282" s="16"/>
      <c r="B282" s="17"/>
      <c r="C282" s="106">
        <f t="shared" si="26"/>
        <v>0</v>
      </c>
      <c r="D282" s="17"/>
      <c r="E282" s="17"/>
      <c r="F282" s="17"/>
      <c r="G282" s="17"/>
      <c r="H282" s="17"/>
      <c r="I282" s="17"/>
      <c r="J282" s="17"/>
      <c r="K282" s="17"/>
      <c r="L282" s="106">
        <f t="shared" si="27"/>
        <v>0</v>
      </c>
      <c r="M282" s="106">
        <f t="shared" si="28"/>
        <v>0</v>
      </c>
      <c r="N282" s="114">
        <f t="shared" si="24"/>
        <v>0</v>
      </c>
      <c r="O282" s="114">
        <f t="shared" si="29"/>
        <v>0</v>
      </c>
      <c r="P282" s="111">
        <f t="shared" si="25"/>
        <v>0</v>
      </c>
    </row>
    <row r="283" spans="1:16" customFormat="1" x14ac:dyDescent="0.25">
      <c r="A283" s="16"/>
      <c r="B283" s="17"/>
      <c r="C283" s="106">
        <f t="shared" si="26"/>
        <v>0</v>
      </c>
      <c r="D283" s="17"/>
      <c r="E283" s="17"/>
      <c r="F283" s="17"/>
      <c r="G283" s="17"/>
      <c r="H283" s="17"/>
      <c r="I283" s="17"/>
      <c r="J283" s="17"/>
      <c r="K283" s="17"/>
      <c r="L283" s="106">
        <f t="shared" si="27"/>
        <v>0</v>
      </c>
      <c r="M283" s="106">
        <f t="shared" si="28"/>
        <v>0</v>
      </c>
      <c r="N283" s="114">
        <f t="shared" si="24"/>
        <v>0</v>
      </c>
      <c r="O283" s="114">
        <f t="shared" si="29"/>
        <v>0</v>
      </c>
      <c r="P283" s="111">
        <f t="shared" si="25"/>
        <v>0</v>
      </c>
    </row>
    <row r="284" spans="1:16" customFormat="1" x14ac:dyDescent="0.25">
      <c r="A284" s="16"/>
      <c r="B284" s="17"/>
      <c r="C284" s="106">
        <f t="shared" si="26"/>
        <v>0</v>
      </c>
      <c r="D284" s="17"/>
      <c r="E284" s="17"/>
      <c r="F284" s="17"/>
      <c r="G284" s="17"/>
      <c r="H284" s="17"/>
      <c r="I284" s="17"/>
      <c r="J284" s="17"/>
      <c r="K284" s="17"/>
      <c r="L284" s="106">
        <f t="shared" si="27"/>
        <v>0</v>
      </c>
      <c r="M284" s="106">
        <f t="shared" si="28"/>
        <v>0</v>
      </c>
      <c r="N284" s="114">
        <f t="shared" si="24"/>
        <v>0</v>
      </c>
      <c r="O284" s="114">
        <f t="shared" si="29"/>
        <v>0</v>
      </c>
      <c r="P284" s="111">
        <f t="shared" si="25"/>
        <v>0</v>
      </c>
    </row>
    <row r="285" spans="1:16" customFormat="1" x14ac:dyDescent="0.25">
      <c r="A285" s="16"/>
      <c r="B285" s="17"/>
      <c r="C285" s="106">
        <f t="shared" si="26"/>
        <v>0</v>
      </c>
      <c r="D285" s="17"/>
      <c r="E285" s="17"/>
      <c r="F285" s="17"/>
      <c r="G285" s="17"/>
      <c r="H285" s="17"/>
      <c r="I285" s="17"/>
      <c r="J285" s="17"/>
      <c r="K285" s="17"/>
      <c r="L285" s="106">
        <f t="shared" si="27"/>
        <v>0</v>
      </c>
      <c r="M285" s="106">
        <f t="shared" si="28"/>
        <v>0</v>
      </c>
      <c r="N285" s="114">
        <f t="shared" si="24"/>
        <v>0</v>
      </c>
      <c r="O285" s="114">
        <f t="shared" si="29"/>
        <v>0</v>
      </c>
      <c r="P285" s="111">
        <f t="shared" si="25"/>
        <v>0</v>
      </c>
    </row>
    <row r="286" spans="1:16" customFormat="1" x14ac:dyDescent="0.25">
      <c r="A286" s="16"/>
      <c r="B286" s="17"/>
      <c r="C286" s="106">
        <f t="shared" si="26"/>
        <v>0</v>
      </c>
      <c r="D286" s="17"/>
      <c r="E286" s="17"/>
      <c r="F286" s="17"/>
      <c r="G286" s="17"/>
      <c r="H286" s="17"/>
      <c r="I286" s="17"/>
      <c r="J286" s="17"/>
      <c r="K286" s="17"/>
      <c r="L286" s="106">
        <f t="shared" si="27"/>
        <v>0</v>
      </c>
      <c r="M286" s="106">
        <f t="shared" si="28"/>
        <v>0</v>
      </c>
      <c r="N286" s="114">
        <f t="shared" si="24"/>
        <v>0</v>
      </c>
      <c r="O286" s="114">
        <f t="shared" si="29"/>
        <v>0</v>
      </c>
      <c r="P286" s="111">
        <f t="shared" si="25"/>
        <v>0</v>
      </c>
    </row>
    <row r="287" spans="1:16" customFormat="1" x14ac:dyDescent="0.25">
      <c r="A287" s="16"/>
      <c r="B287" s="17"/>
      <c r="C287" s="106">
        <f t="shared" si="26"/>
        <v>0</v>
      </c>
      <c r="D287" s="17"/>
      <c r="E287" s="17"/>
      <c r="F287" s="17"/>
      <c r="G287" s="17"/>
      <c r="H287" s="17"/>
      <c r="I287" s="17"/>
      <c r="J287" s="17"/>
      <c r="K287" s="17"/>
      <c r="L287" s="106">
        <f t="shared" si="27"/>
        <v>0</v>
      </c>
      <c r="M287" s="106">
        <f t="shared" si="28"/>
        <v>0</v>
      </c>
      <c r="N287" s="114">
        <f t="shared" si="24"/>
        <v>0</v>
      </c>
      <c r="O287" s="114">
        <f t="shared" si="29"/>
        <v>0</v>
      </c>
      <c r="P287" s="111">
        <f t="shared" si="25"/>
        <v>0</v>
      </c>
    </row>
    <row r="288" spans="1:16" customFormat="1" x14ac:dyDescent="0.25">
      <c r="A288" s="16"/>
      <c r="B288" s="17"/>
      <c r="C288" s="106">
        <f t="shared" si="26"/>
        <v>0</v>
      </c>
      <c r="D288" s="17"/>
      <c r="E288" s="17"/>
      <c r="F288" s="17"/>
      <c r="G288" s="17"/>
      <c r="H288" s="17"/>
      <c r="I288" s="17"/>
      <c r="J288" s="17"/>
      <c r="K288" s="17"/>
      <c r="L288" s="106">
        <f t="shared" si="27"/>
        <v>0</v>
      </c>
      <c r="M288" s="106">
        <f t="shared" si="28"/>
        <v>0</v>
      </c>
      <c r="N288" s="114">
        <f t="shared" si="24"/>
        <v>0</v>
      </c>
      <c r="O288" s="114">
        <f t="shared" si="29"/>
        <v>0</v>
      </c>
      <c r="P288" s="111">
        <f t="shared" si="25"/>
        <v>0</v>
      </c>
    </row>
    <row r="289" spans="1:16" customFormat="1" x14ac:dyDescent="0.25">
      <c r="A289" s="16"/>
      <c r="B289" s="17"/>
      <c r="C289" s="106">
        <f t="shared" si="26"/>
        <v>0</v>
      </c>
      <c r="D289" s="17"/>
      <c r="E289" s="17"/>
      <c r="F289" s="17"/>
      <c r="G289" s="17"/>
      <c r="H289" s="17"/>
      <c r="I289" s="17"/>
      <c r="J289" s="17"/>
      <c r="K289" s="17"/>
      <c r="L289" s="106">
        <f t="shared" si="27"/>
        <v>0</v>
      </c>
      <c r="M289" s="106">
        <f t="shared" si="28"/>
        <v>0</v>
      </c>
      <c r="N289" s="114">
        <f t="shared" si="24"/>
        <v>0</v>
      </c>
      <c r="O289" s="114">
        <f t="shared" si="29"/>
        <v>0</v>
      </c>
      <c r="P289" s="111">
        <f t="shared" si="25"/>
        <v>0</v>
      </c>
    </row>
    <row r="290" spans="1:16" customFormat="1" x14ac:dyDescent="0.25">
      <c r="A290" s="16"/>
      <c r="B290" s="17"/>
      <c r="C290" s="106">
        <f t="shared" si="26"/>
        <v>0</v>
      </c>
      <c r="D290" s="17"/>
      <c r="E290" s="17"/>
      <c r="F290" s="17"/>
      <c r="G290" s="17"/>
      <c r="H290" s="17"/>
      <c r="I290" s="17"/>
      <c r="J290" s="17"/>
      <c r="K290" s="17"/>
      <c r="L290" s="106">
        <f t="shared" si="27"/>
        <v>0</v>
      </c>
      <c r="M290" s="106">
        <f t="shared" si="28"/>
        <v>0</v>
      </c>
      <c r="N290" s="114">
        <f t="shared" si="24"/>
        <v>0</v>
      </c>
      <c r="O290" s="114">
        <f t="shared" si="29"/>
        <v>0</v>
      </c>
      <c r="P290" s="111">
        <f t="shared" si="25"/>
        <v>0</v>
      </c>
    </row>
    <row r="291" spans="1:16" customFormat="1" x14ac:dyDescent="0.25">
      <c r="A291" s="16"/>
      <c r="B291" s="17"/>
      <c r="C291" s="106">
        <f t="shared" si="26"/>
        <v>0</v>
      </c>
      <c r="D291" s="17"/>
      <c r="E291" s="17"/>
      <c r="F291" s="17"/>
      <c r="G291" s="17"/>
      <c r="H291" s="17"/>
      <c r="I291" s="17"/>
      <c r="J291" s="17"/>
      <c r="K291" s="17"/>
      <c r="L291" s="106">
        <f t="shared" si="27"/>
        <v>0</v>
      </c>
      <c r="M291" s="106">
        <f t="shared" si="28"/>
        <v>0</v>
      </c>
      <c r="N291" s="114">
        <f t="shared" si="24"/>
        <v>0</v>
      </c>
      <c r="O291" s="114">
        <f t="shared" si="29"/>
        <v>0</v>
      </c>
      <c r="P291" s="111">
        <f t="shared" si="25"/>
        <v>0</v>
      </c>
    </row>
    <row r="292" spans="1:16" customFormat="1" x14ac:dyDescent="0.25">
      <c r="A292" s="16"/>
      <c r="B292" s="17"/>
      <c r="C292" s="106">
        <f t="shared" si="26"/>
        <v>0</v>
      </c>
      <c r="D292" s="17"/>
      <c r="E292" s="17"/>
      <c r="F292" s="17"/>
      <c r="G292" s="17"/>
      <c r="H292" s="17"/>
      <c r="I292" s="17"/>
      <c r="J292" s="17"/>
      <c r="K292" s="17"/>
      <c r="L292" s="106">
        <f t="shared" si="27"/>
        <v>0</v>
      </c>
      <c r="M292" s="106">
        <f t="shared" si="28"/>
        <v>0</v>
      </c>
      <c r="N292" s="114">
        <f t="shared" si="24"/>
        <v>0</v>
      </c>
      <c r="O292" s="114">
        <f t="shared" si="29"/>
        <v>0</v>
      </c>
      <c r="P292" s="111">
        <f t="shared" si="25"/>
        <v>0</v>
      </c>
    </row>
    <row r="293" spans="1:16" customFormat="1" x14ac:dyDescent="0.25">
      <c r="A293" s="16"/>
      <c r="B293" s="17"/>
      <c r="C293" s="106">
        <f t="shared" si="26"/>
        <v>0</v>
      </c>
      <c r="D293" s="17"/>
      <c r="E293" s="17"/>
      <c r="F293" s="17"/>
      <c r="G293" s="17"/>
      <c r="H293" s="17"/>
      <c r="I293" s="17"/>
      <c r="J293" s="17"/>
      <c r="K293" s="17"/>
      <c r="L293" s="106">
        <f t="shared" si="27"/>
        <v>0</v>
      </c>
      <c r="M293" s="106">
        <f t="shared" si="28"/>
        <v>0</v>
      </c>
      <c r="N293" s="114">
        <f t="shared" si="24"/>
        <v>0</v>
      </c>
      <c r="O293" s="114">
        <f t="shared" si="29"/>
        <v>0</v>
      </c>
      <c r="P293" s="111">
        <f t="shared" si="25"/>
        <v>0</v>
      </c>
    </row>
    <row r="294" spans="1:16" customFormat="1" x14ac:dyDescent="0.25">
      <c r="A294" s="16"/>
      <c r="B294" s="17"/>
      <c r="C294" s="106">
        <f t="shared" si="26"/>
        <v>0</v>
      </c>
      <c r="D294" s="17"/>
      <c r="E294" s="17"/>
      <c r="F294" s="17"/>
      <c r="G294" s="17"/>
      <c r="H294" s="17"/>
      <c r="I294" s="17"/>
      <c r="J294" s="17"/>
      <c r="K294" s="17"/>
      <c r="L294" s="106">
        <f t="shared" si="27"/>
        <v>0</v>
      </c>
      <c r="M294" s="106">
        <f t="shared" si="28"/>
        <v>0</v>
      </c>
      <c r="N294" s="114">
        <f t="shared" si="24"/>
        <v>0</v>
      </c>
      <c r="O294" s="114">
        <f t="shared" si="29"/>
        <v>0</v>
      </c>
      <c r="P294" s="111">
        <f t="shared" si="25"/>
        <v>0</v>
      </c>
    </row>
    <row r="295" spans="1:16" customFormat="1" x14ac:dyDescent="0.25">
      <c r="A295" s="16"/>
      <c r="B295" s="17"/>
      <c r="C295" s="106">
        <f t="shared" si="26"/>
        <v>0</v>
      </c>
      <c r="D295" s="17"/>
      <c r="E295" s="17"/>
      <c r="F295" s="17"/>
      <c r="G295" s="17"/>
      <c r="H295" s="17"/>
      <c r="I295" s="17"/>
      <c r="J295" s="17"/>
      <c r="K295" s="17"/>
      <c r="L295" s="106">
        <f t="shared" si="27"/>
        <v>0</v>
      </c>
      <c r="M295" s="106">
        <f t="shared" si="28"/>
        <v>0</v>
      </c>
      <c r="N295" s="114">
        <f t="shared" si="24"/>
        <v>0</v>
      </c>
      <c r="O295" s="114">
        <f t="shared" si="29"/>
        <v>0</v>
      </c>
      <c r="P295" s="111">
        <f t="shared" si="25"/>
        <v>0</v>
      </c>
    </row>
    <row r="296" spans="1:16" customFormat="1" x14ac:dyDescent="0.25">
      <c r="A296" s="16"/>
      <c r="B296" s="17"/>
      <c r="C296" s="106">
        <f t="shared" si="26"/>
        <v>0</v>
      </c>
      <c r="D296" s="17"/>
      <c r="E296" s="17"/>
      <c r="F296" s="17"/>
      <c r="G296" s="17"/>
      <c r="H296" s="17"/>
      <c r="I296" s="17"/>
      <c r="J296" s="17"/>
      <c r="K296" s="17"/>
      <c r="L296" s="106">
        <f t="shared" si="27"/>
        <v>0</v>
      </c>
      <c r="M296" s="106">
        <f t="shared" si="28"/>
        <v>0</v>
      </c>
      <c r="N296" s="114">
        <f t="shared" si="24"/>
        <v>0</v>
      </c>
      <c r="O296" s="114">
        <f t="shared" si="29"/>
        <v>0</v>
      </c>
      <c r="P296" s="111">
        <f t="shared" si="25"/>
        <v>0</v>
      </c>
    </row>
    <row r="297" spans="1:16" customFormat="1" x14ac:dyDescent="0.25">
      <c r="A297" s="16"/>
      <c r="B297" s="17"/>
      <c r="C297" s="106">
        <f t="shared" si="26"/>
        <v>0</v>
      </c>
      <c r="D297" s="17"/>
      <c r="E297" s="17"/>
      <c r="F297" s="17"/>
      <c r="G297" s="17"/>
      <c r="H297" s="17"/>
      <c r="I297" s="17"/>
      <c r="J297" s="17"/>
      <c r="K297" s="17"/>
      <c r="L297" s="106">
        <f t="shared" si="27"/>
        <v>0</v>
      </c>
      <c r="M297" s="106">
        <f t="shared" si="28"/>
        <v>0</v>
      </c>
      <c r="N297" s="114">
        <f t="shared" si="24"/>
        <v>0</v>
      </c>
      <c r="O297" s="114">
        <f t="shared" si="29"/>
        <v>0</v>
      </c>
      <c r="P297" s="111">
        <f t="shared" si="25"/>
        <v>0</v>
      </c>
    </row>
    <row r="298" spans="1:16" customFormat="1" x14ac:dyDescent="0.25">
      <c r="A298" s="16"/>
      <c r="B298" s="17"/>
      <c r="C298" s="106">
        <f t="shared" si="26"/>
        <v>0</v>
      </c>
      <c r="D298" s="17"/>
      <c r="E298" s="17"/>
      <c r="F298" s="17"/>
      <c r="G298" s="17"/>
      <c r="H298" s="17"/>
      <c r="I298" s="17"/>
      <c r="J298" s="17"/>
      <c r="K298" s="17"/>
      <c r="L298" s="106">
        <f t="shared" si="27"/>
        <v>0</v>
      </c>
      <c r="M298" s="106">
        <f t="shared" si="28"/>
        <v>0</v>
      </c>
      <c r="N298" s="114">
        <f t="shared" si="24"/>
        <v>0</v>
      </c>
      <c r="O298" s="114">
        <f t="shared" si="29"/>
        <v>0</v>
      </c>
      <c r="P298" s="111">
        <f t="shared" si="25"/>
        <v>0</v>
      </c>
    </row>
    <row r="299" spans="1:16" customFormat="1" x14ac:dyDescent="0.25">
      <c r="A299" s="16"/>
      <c r="B299" s="17"/>
      <c r="C299" s="106">
        <f t="shared" si="26"/>
        <v>0</v>
      </c>
      <c r="D299" s="17"/>
      <c r="E299" s="17"/>
      <c r="F299" s="17"/>
      <c r="G299" s="17"/>
      <c r="H299" s="17"/>
      <c r="I299" s="17"/>
      <c r="J299" s="17"/>
      <c r="K299" s="17"/>
      <c r="L299" s="106">
        <f t="shared" si="27"/>
        <v>0</v>
      </c>
      <c r="M299" s="106">
        <f t="shared" si="28"/>
        <v>0</v>
      </c>
      <c r="N299" s="114">
        <f t="shared" si="24"/>
        <v>0</v>
      </c>
      <c r="O299" s="114">
        <f t="shared" si="29"/>
        <v>0</v>
      </c>
      <c r="P299" s="111">
        <f t="shared" si="25"/>
        <v>0</v>
      </c>
    </row>
    <row r="300" spans="1:16" customFormat="1" x14ac:dyDescent="0.25">
      <c r="A300" s="16"/>
      <c r="B300" s="17"/>
      <c r="C300" s="106">
        <f t="shared" si="26"/>
        <v>0</v>
      </c>
      <c r="D300" s="17"/>
      <c r="E300" s="17"/>
      <c r="F300" s="17"/>
      <c r="G300" s="17"/>
      <c r="H300" s="17"/>
      <c r="I300" s="17"/>
      <c r="J300" s="17"/>
      <c r="K300" s="17"/>
      <c r="L300" s="106">
        <f t="shared" si="27"/>
        <v>0</v>
      </c>
      <c r="M300" s="106">
        <f t="shared" si="28"/>
        <v>0</v>
      </c>
      <c r="N300" s="114">
        <f t="shared" si="24"/>
        <v>0</v>
      </c>
      <c r="O300" s="114">
        <f t="shared" si="29"/>
        <v>0</v>
      </c>
      <c r="P300" s="111">
        <f t="shared" si="25"/>
        <v>0</v>
      </c>
    </row>
    <row r="301" spans="1:16" customFormat="1" x14ac:dyDescent="0.25">
      <c r="A301" s="16"/>
      <c r="B301" s="17"/>
      <c r="C301" s="106">
        <f t="shared" si="26"/>
        <v>0</v>
      </c>
      <c r="D301" s="17"/>
      <c r="E301" s="17"/>
      <c r="F301" s="17"/>
      <c r="G301" s="17"/>
      <c r="H301" s="17"/>
      <c r="I301" s="17"/>
      <c r="J301" s="17"/>
      <c r="K301" s="17"/>
      <c r="L301" s="106">
        <f t="shared" si="27"/>
        <v>0</v>
      </c>
      <c r="M301" s="106">
        <f t="shared" si="28"/>
        <v>0</v>
      </c>
      <c r="N301" s="114">
        <f t="shared" si="24"/>
        <v>0</v>
      </c>
      <c r="O301" s="114">
        <f t="shared" si="29"/>
        <v>0</v>
      </c>
      <c r="P301" s="111">
        <f t="shared" si="25"/>
        <v>0</v>
      </c>
    </row>
    <row r="302" spans="1:16" customFormat="1" x14ac:dyDescent="0.25">
      <c r="A302" s="16"/>
      <c r="B302" s="17"/>
      <c r="C302" s="106">
        <f t="shared" si="26"/>
        <v>0</v>
      </c>
      <c r="D302" s="17"/>
      <c r="E302" s="17"/>
      <c r="F302" s="17"/>
      <c r="G302" s="17"/>
      <c r="H302" s="17"/>
      <c r="I302" s="17"/>
      <c r="J302" s="17"/>
      <c r="K302" s="17"/>
      <c r="L302" s="106">
        <f t="shared" si="27"/>
        <v>0</v>
      </c>
      <c r="M302" s="106">
        <f t="shared" si="28"/>
        <v>0</v>
      </c>
      <c r="N302" s="114">
        <f t="shared" si="24"/>
        <v>0</v>
      </c>
      <c r="O302" s="114">
        <f t="shared" si="29"/>
        <v>0</v>
      </c>
      <c r="P302" s="111">
        <f t="shared" si="25"/>
        <v>0</v>
      </c>
    </row>
    <row r="303" spans="1:16" customFormat="1" x14ac:dyDescent="0.25">
      <c r="A303" s="16"/>
      <c r="B303" s="17"/>
      <c r="C303" s="106">
        <f t="shared" si="26"/>
        <v>0</v>
      </c>
      <c r="D303" s="17"/>
      <c r="E303" s="17"/>
      <c r="F303" s="17"/>
      <c r="G303" s="17"/>
      <c r="H303" s="17"/>
      <c r="I303" s="17"/>
      <c r="J303" s="17"/>
      <c r="K303" s="17"/>
      <c r="L303" s="106">
        <f t="shared" si="27"/>
        <v>0</v>
      </c>
      <c r="M303" s="106">
        <f t="shared" si="28"/>
        <v>0</v>
      </c>
      <c r="N303" s="114">
        <f t="shared" si="24"/>
        <v>0</v>
      </c>
      <c r="O303" s="114">
        <f t="shared" si="29"/>
        <v>0</v>
      </c>
      <c r="P303" s="111">
        <f t="shared" si="25"/>
        <v>0</v>
      </c>
    </row>
    <row r="304" spans="1:16" customFormat="1" x14ac:dyDescent="0.25">
      <c r="A304" s="16"/>
      <c r="B304" s="17"/>
      <c r="C304" s="106">
        <f t="shared" si="26"/>
        <v>0</v>
      </c>
      <c r="D304" s="17"/>
      <c r="E304" s="17"/>
      <c r="F304" s="17"/>
      <c r="G304" s="17"/>
      <c r="H304" s="17"/>
      <c r="I304" s="17"/>
      <c r="J304" s="17"/>
      <c r="K304" s="17"/>
      <c r="L304" s="106">
        <f t="shared" si="27"/>
        <v>0</v>
      </c>
      <c r="M304" s="106">
        <f t="shared" si="28"/>
        <v>0</v>
      </c>
      <c r="N304" s="114">
        <f t="shared" si="24"/>
        <v>0</v>
      </c>
      <c r="O304" s="114">
        <f t="shared" si="29"/>
        <v>0</v>
      </c>
      <c r="P304" s="111">
        <f t="shared" si="25"/>
        <v>0</v>
      </c>
    </row>
    <row r="305" spans="1:16" customFormat="1" x14ac:dyDescent="0.25">
      <c r="A305" s="16"/>
      <c r="B305" s="17"/>
      <c r="C305" s="106">
        <f t="shared" si="26"/>
        <v>0</v>
      </c>
      <c r="D305" s="17"/>
      <c r="E305" s="17"/>
      <c r="F305" s="17"/>
      <c r="G305" s="17"/>
      <c r="H305" s="17"/>
      <c r="I305" s="17"/>
      <c r="J305" s="17"/>
      <c r="K305" s="17"/>
      <c r="L305" s="106">
        <f t="shared" si="27"/>
        <v>0</v>
      </c>
      <c r="M305" s="106">
        <f t="shared" si="28"/>
        <v>0</v>
      </c>
      <c r="N305" s="114">
        <f t="shared" si="24"/>
        <v>0</v>
      </c>
      <c r="O305" s="114">
        <f t="shared" si="29"/>
        <v>0</v>
      </c>
      <c r="P305" s="111">
        <f t="shared" si="25"/>
        <v>0</v>
      </c>
    </row>
    <row r="306" spans="1:16" customFormat="1" x14ac:dyDescent="0.25">
      <c r="A306" s="16"/>
      <c r="B306" s="17"/>
      <c r="C306" s="106">
        <f t="shared" si="26"/>
        <v>0</v>
      </c>
      <c r="D306" s="17"/>
      <c r="E306" s="17"/>
      <c r="F306" s="17"/>
      <c r="G306" s="17"/>
      <c r="H306" s="17"/>
      <c r="I306" s="17"/>
      <c r="J306" s="17"/>
      <c r="K306" s="17"/>
      <c r="L306" s="106">
        <f t="shared" si="27"/>
        <v>0</v>
      </c>
      <c r="M306" s="106">
        <f t="shared" si="28"/>
        <v>0</v>
      </c>
      <c r="N306" s="114">
        <f t="shared" si="24"/>
        <v>0</v>
      </c>
      <c r="O306" s="114">
        <f t="shared" si="29"/>
        <v>0</v>
      </c>
      <c r="P306" s="111">
        <f t="shared" si="25"/>
        <v>0</v>
      </c>
    </row>
    <row r="307" spans="1:16" customFormat="1" x14ac:dyDescent="0.25">
      <c r="A307" s="16"/>
      <c r="B307" s="17"/>
      <c r="C307" s="106">
        <f t="shared" si="26"/>
        <v>0</v>
      </c>
      <c r="D307" s="17"/>
      <c r="E307" s="17"/>
      <c r="F307" s="17"/>
      <c r="G307" s="17"/>
      <c r="H307" s="17"/>
      <c r="I307" s="17"/>
      <c r="J307" s="17"/>
      <c r="K307" s="17"/>
      <c r="L307" s="106">
        <f t="shared" si="27"/>
        <v>0</v>
      </c>
      <c r="M307" s="106">
        <f t="shared" si="28"/>
        <v>0</v>
      </c>
      <c r="N307" s="114">
        <f t="shared" si="24"/>
        <v>0</v>
      </c>
      <c r="O307" s="114">
        <f t="shared" si="29"/>
        <v>0</v>
      </c>
      <c r="P307" s="111">
        <f t="shared" si="25"/>
        <v>0</v>
      </c>
    </row>
    <row r="308" spans="1:16" customFormat="1" x14ac:dyDescent="0.25">
      <c r="A308" s="16"/>
      <c r="B308" s="17"/>
      <c r="C308" s="106">
        <f t="shared" si="26"/>
        <v>0</v>
      </c>
      <c r="D308" s="17"/>
      <c r="E308" s="17"/>
      <c r="F308" s="17"/>
      <c r="G308" s="17"/>
      <c r="H308" s="17"/>
      <c r="I308" s="17"/>
      <c r="J308" s="17"/>
      <c r="K308" s="17"/>
      <c r="L308" s="106">
        <f t="shared" si="27"/>
        <v>0</v>
      </c>
      <c r="M308" s="106">
        <f t="shared" si="28"/>
        <v>0</v>
      </c>
      <c r="N308" s="114">
        <f t="shared" si="24"/>
        <v>0</v>
      </c>
      <c r="O308" s="114">
        <f t="shared" si="29"/>
        <v>0</v>
      </c>
      <c r="P308" s="111">
        <f t="shared" si="25"/>
        <v>0</v>
      </c>
    </row>
    <row r="309" spans="1:16" customFormat="1" x14ac:dyDescent="0.25">
      <c r="A309" s="16"/>
      <c r="B309" s="17"/>
      <c r="C309" s="106">
        <f t="shared" si="26"/>
        <v>0</v>
      </c>
      <c r="D309" s="17"/>
      <c r="E309" s="17"/>
      <c r="F309" s="17"/>
      <c r="G309" s="17"/>
      <c r="H309" s="17"/>
      <c r="I309" s="17"/>
      <c r="J309" s="17"/>
      <c r="K309" s="17"/>
      <c r="L309" s="106">
        <f t="shared" si="27"/>
        <v>0</v>
      </c>
      <c r="M309" s="106">
        <f t="shared" si="28"/>
        <v>0</v>
      </c>
      <c r="N309" s="114">
        <f t="shared" si="24"/>
        <v>0</v>
      </c>
      <c r="O309" s="114">
        <f t="shared" si="29"/>
        <v>0</v>
      </c>
      <c r="P309" s="111">
        <f t="shared" si="25"/>
        <v>0</v>
      </c>
    </row>
    <row r="310" spans="1:16" customFormat="1" x14ac:dyDescent="0.25">
      <c r="A310" s="16"/>
      <c r="B310" s="17"/>
      <c r="C310" s="106">
        <f t="shared" si="26"/>
        <v>0</v>
      </c>
      <c r="D310" s="17"/>
      <c r="E310" s="17"/>
      <c r="F310" s="17"/>
      <c r="G310" s="17"/>
      <c r="H310" s="17"/>
      <c r="I310" s="17"/>
      <c r="J310" s="17"/>
      <c r="K310" s="17"/>
      <c r="L310" s="106">
        <f t="shared" si="27"/>
        <v>0</v>
      </c>
      <c r="M310" s="106">
        <f t="shared" si="28"/>
        <v>0</v>
      </c>
      <c r="N310" s="114">
        <f t="shared" si="24"/>
        <v>0</v>
      </c>
      <c r="O310" s="114">
        <f t="shared" si="29"/>
        <v>0</v>
      </c>
      <c r="P310" s="111">
        <f t="shared" si="25"/>
        <v>0</v>
      </c>
    </row>
    <row r="311" spans="1:16" customFormat="1" x14ac:dyDescent="0.25">
      <c r="A311" s="16"/>
      <c r="B311" s="17"/>
      <c r="C311" s="106">
        <f t="shared" si="26"/>
        <v>0</v>
      </c>
      <c r="D311" s="17"/>
      <c r="E311" s="17"/>
      <c r="F311" s="17"/>
      <c r="G311" s="17"/>
      <c r="H311" s="17"/>
      <c r="I311" s="17"/>
      <c r="J311" s="17"/>
      <c r="K311" s="17"/>
      <c r="L311" s="106">
        <f t="shared" si="27"/>
        <v>0</v>
      </c>
      <c r="M311" s="106">
        <f t="shared" si="28"/>
        <v>0</v>
      </c>
      <c r="N311" s="114">
        <f t="shared" si="24"/>
        <v>0</v>
      </c>
      <c r="O311" s="114">
        <f t="shared" si="29"/>
        <v>0</v>
      </c>
      <c r="P311" s="111">
        <f t="shared" si="25"/>
        <v>0</v>
      </c>
    </row>
    <row r="312" spans="1:16" customFormat="1" x14ac:dyDescent="0.25">
      <c r="A312" s="16"/>
      <c r="B312" s="17"/>
      <c r="C312" s="106">
        <f t="shared" si="26"/>
        <v>0</v>
      </c>
      <c r="D312" s="17"/>
      <c r="E312" s="17"/>
      <c r="F312" s="17"/>
      <c r="G312" s="17"/>
      <c r="H312" s="17"/>
      <c r="I312" s="17"/>
      <c r="J312" s="17"/>
      <c r="K312" s="17"/>
      <c r="L312" s="106">
        <f t="shared" si="27"/>
        <v>0</v>
      </c>
      <c r="M312" s="106">
        <f t="shared" si="28"/>
        <v>0</v>
      </c>
      <c r="N312" s="114">
        <f t="shared" si="24"/>
        <v>0</v>
      </c>
      <c r="O312" s="114">
        <f t="shared" si="29"/>
        <v>0</v>
      </c>
      <c r="P312" s="111">
        <f t="shared" si="25"/>
        <v>0</v>
      </c>
    </row>
    <row r="313" spans="1:16" customFormat="1" x14ac:dyDescent="0.25">
      <c r="A313" s="16"/>
      <c r="B313" s="17"/>
      <c r="C313" s="106">
        <f t="shared" si="26"/>
        <v>0</v>
      </c>
      <c r="D313" s="17"/>
      <c r="E313" s="17"/>
      <c r="F313" s="17"/>
      <c r="G313" s="17"/>
      <c r="H313" s="17"/>
      <c r="I313" s="17"/>
      <c r="J313" s="17"/>
      <c r="K313" s="17"/>
      <c r="L313" s="106">
        <f t="shared" si="27"/>
        <v>0</v>
      </c>
      <c r="M313" s="106">
        <f t="shared" si="28"/>
        <v>0</v>
      </c>
      <c r="N313" s="114">
        <f t="shared" si="24"/>
        <v>0</v>
      </c>
      <c r="O313" s="114">
        <f t="shared" si="29"/>
        <v>0</v>
      </c>
      <c r="P313" s="111">
        <f t="shared" si="25"/>
        <v>0</v>
      </c>
    </row>
    <row r="314" spans="1:16" customFormat="1" x14ac:dyDescent="0.25">
      <c r="A314" s="16"/>
      <c r="B314" s="17"/>
      <c r="C314" s="106">
        <f t="shared" si="26"/>
        <v>0</v>
      </c>
      <c r="D314" s="17"/>
      <c r="E314" s="17"/>
      <c r="F314" s="17"/>
      <c r="G314" s="17"/>
      <c r="H314" s="17"/>
      <c r="I314" s="17"/>
      <c r="J314" s="17"/>
      <c r="K314" s="17"/>
      <c r="L314" s="106">
        <f t="shared" si="27"/>
        <v>0</v>
      </c>
      <c r="M314" s="106">
        <f t="shared" si="28"/>
        <v>0</v>
      </c>
      <c r="N314" s="114">
        <f t="shared" si="24"/>
        <v>0</v>
      </c>
      <c r="O314" s="114">
        <f t="shared" si="29"/>
        <v>0</v>
      </c>
      <c r="P314" s="111">
        <f t="shared" si="25"/>
        <v>0</v>
      </c>
    </row>
    <row r="315" spans="1:16" customFormat="1" x14ac:dyDescent="0.25">
      <c r="A315" s="16"/>
      <c r="B315" s="17"/>
      <c r="C315" s="106">
        <f t="shared" si="26"/>
        <v>0</v>
      </c>
      <c r="D315" s="17"/>
      <c r="E315" s="17"/>
      <c r="F315" s="17"/>
      <c r="G315" s="17"/>
      <c r="H315" s="17"/>
      <c r="I315" s="17"/>
      <c r="J315" s="17"/>
      <c r="K315" s="17"/>
      <c r="L315" s="106">
        <f t="shared" si="27"/>
        <v>0</v>
      </c>
      <c r="M315" s="106">
        <f t="shared" si="28"/>
        <v>0</v>
      </c>
      <c r="N315" s="114">
        <f t="shared" si="24"/>
        <v>0</v>
      </c>
      <c r="O315" s="114">
        <f t="shared" si="29"/>
        <v>0</v>
      </c>
      <c r="P315" s="111">
        <f t="shared" si="25"/>
        <v>0</v>
      </c>
    </row>
    <row r="316" spans="1:16" customFormat="1" x14ac:dyDescent="0.25">
      <c r="A316" s="16"/>
      <c r="B316" s="17"/>
      <c r="C316" s="106">
        <f t="shared" si="26"/>
        <v>0</v>
      </c>
      <c r="D316" s="17"/>
      <c r="E316" s="17"/>
      <c r="F316" s="17"/>
      <c r="G316" s="17"/>
      <c r="H316" s="17"/>
      <c r="I316" s="17"/>
      <c r="J316" s="17"/>
      <c r="K316" s="17"/>
      <c r="L316" s="106">
        <f t="shared" si="27"/>
        <v>0</v>
      </c>
      <c r="M316" s="106">
        <f t="shared" si="28"/>
        <v>0</v>
      </c>
      <c r="N316" s="114">
        <f t="shared" si="24"/>
        <v>0</v>
      </c>
      <c r="O316" s="114">
        <f t="shared" si="29"/>
        <v>0</v>
      </c>
      <c r="P316" s="111">
        <f t="shared" si="25"/>
        <v>0</v>
      </c>
    </row>
    <row r="317" spans="1:16" customFormat="1" x14ac:dyDescent="0.25">
      <c r="A317" s="16"/>
      <c r="B317" s="17"/>
      <c r="C317" s="106">
        <f t="shared" si="26"/>
        <v>0</v>
      </c>
      <c r="D317" s="17"/>
      <c r="E317" s="17"/>
      <c r="F317" s="17"/>
      <c r="G317" s="17"/>
      <c r="H317" s="17"/>
      <c r="I317" s="17"/>
      <c r="J317" s="17"/>
      <c r="K317" s="17"/>
      <c r="L317" s="106">
        <f t="shared" si="27"/>
        <v>0</v>
      </c>
      <c r="M317" s="106">
        <f t="shared" si="28"/>
        <v>0</v>
      </c>
      <c r="N317" s="114">
        <f t="shared" si="24"/>
        <v>0</v>
      </c>
      <c r="O317" s="114">
        <f t="shared" si="29"/>
        <v>0</v>
      </c>
      <c r="P317" s="111">
        <f t="shared" si="25"/>
        <v>0</v>
      </c>
    </row>
    <row r="318" spans="1:16" customFormat="1" x14ac:dyDescent="0.25">
      <c r="A318" s="16"/>
      <c r="B318" s="17"/>
      <c r="C318" s="106">
        <f t="shared" si="26"/>
        <v>0</v>
      </c>
      <c r="D318" s="17"/>
      <c r="E318" s="17"/>
      <c r="F318" s="17"/>
      <c r="G318" s="17"/>
      <c r="H318" s="17"/>
      <c r="I318" s="17"/>
      <c r="J318" s="17"/>
      <c r="K318" s="17"/>
      <c r="L318" s="106">
        <f t="shared" si="27"/>
        <v>0</v>
      </c>
      <c r="M318" s="106">
        <f t="shared" si="28"/>
        <v>0</v>
      </c>
      <c r="N318" s="114">
        <f t="shared" si="24"/>
        <v>0</v>
      </c>
      <c r="O318" s="114">
        <f t="shared" si="29"/>
        <v>0</v>
      </c>
      <c r="P318" s="111">
        <f t="shared" si="25"/>
        <v>0</v>
      </c>
    </row>
    <row r="319" spans="1:16" customFormat="1" x14ac:dyDescent="0.25">
      <c r="A319" s="16"/>
      <c r="B319" s="17"/>
      <c r="C319" s="106">
        <f t="shared" si="26"/>
        <v>0</v>
      </c>
      <c r="D319" s="17"/>
      <c r="E319" s="17"/>
      <c r="F319" s="17"/>
      <c r="G319" s="17"/>
      <c r="H319" s="17"/>
      <c r="I319" s="17"/>
      <c r="J319" s="17"/>
      <c r="K319" s="17"/>
      <c r="L319" s="106">
        <f t="shared" si="27"/>
        <v>0</v>
      </c>
      <c r="M319" s="106">
        <f t="shared" si="28"/>
        <v>0</v>
      </c>
      <c r="N319" s="114">
        <f t="shared" si="24"/>
        <v>0</v>
      </c>
      <c r="O319" s="114">
        <f t="shared" si="29"/>
        <v>0</v>
      </c>
      <c r="P319" s="111">
        <f t="shared" si="25"/>
        <v>0</v>
      </c>
    </row>
    <row r="320" spans="1:16" customFormat="1" x14ac:dyDescent="0.25">
      <c r="A320" s="16"/>
      <c r="B320" s="17"/>
      <c r="C320" s="106">
        <f t="shared" si="26"/>
        <v>0</v>
      </c>
      <c r="D320" s="17"/>
      <c r="E320" s="17"/>
      <c r="F320" s="17"/>
      <c r="G320" s="17"/>
      <c r="H320" s="17"/>
      <c r="I320" s="17"/>
      <c r="J320" s="17"/>
      <c r="K320" s="17"/>
      <c r="L320" s="106">
        <f t="shared" si="27"/>
        <v>0</v>
      </c>
      <c r="M320" s="106">
        <f t="shared" si="28"/>
        <v>0</v>
      </c>
      <c r="N320" s="114">
        <f t="shared" si="24"/>
        <v>0</v>
      </c>
      <c r="O320" s="114">
        <f t="shared" si="29"/>
        <v>0</v>
      </c>
      <c r="P320" s="111">
        <f t="shared" si="25"/>
        <v>0</v>
      </c>
    </row>
    <row r="321" spans="1:16" customFormat="1" x14ac:dyDescent="0.25">
      <c r="A321" s="16"/>
      <c r="B321" s="17"/>
      <c r="C321" s="106">
        <f t="shared" si="26"/>
        <v>0</v>
      </c>
      <c r="D321" s="17"/>
      <c r="E321" s="17"/>
      <c r="F321" s="17"/>
      <c r="G321" s="17"/>
      <c r="H321" s="17"/>
      <c r="I321" s="17"/>
      <c r="J321" s="17"/>
      <c r="K321" s="17"/>
      <c r="L321" s="106">
        <f t="shared" si="27"/>
        <v>0</v>
      </c>
      <c r="M321" s="106">
        <f t="shared" si="28"/>
        <v>0</v>
      </c>
      <c r="N321" s="114">
        <f t="shared" si="24"/>
        <v>0</v>
      </c>
      <c r="O321" s="114">
        <f t="shared" si="29"/>
        <v>0</v>
      </c>
      <c r="P321" s="111">
        <f t="shared" si="25"/>
        <v>0</v>
      </c>
    </row>
    <row r="322" spans="1:16" customFormat="1" x14ac:dyDescent="0.25">
      <c r="A322" s="16"/>
      <c r="B322" s="17"/>
      <c r="C322" s="106">
        <f t="shared" si="26"/>
        <v>0</v>
      </c>
      <c r="D322" s="17"/>
      <c r="E322" s="17"/>
      <c r="F322" s="17"/>
      <c r="G322" s="17"/>
      <c r="H322" s="17"/>
      <c r="I322" s="17"/>
      <c r="J322" s="17"/>
      <c r="K322" s="17"/>
      <c r="L322" s="106">
        <f t="shared" si="27"/>
        <v>0</v>
      </c>
      <c r="M322" s="106">
        <f t="shared" si="28"/>
        <v>0</v>
      </c>
      <c r="N322" s="114">
        <f t="shared" ref="N322:N385" si="30">IF($C322=0,0,($M322/$C322)-1)</f>
        <v>0</v>
      </c>
      <c r="O322" s="114">
        <f t="shared" si="29"/>
        <v>0</v>
      </c>
      <c r="P322" s="111">
        <f t="shared" ref="P322:P385" si="31">IF($O322=0,0,((8/52)*0.75*$C322)-$L322)</f>
        <v>0</v>
      </c>
    </row>
    <row r="323" spans="1:16" customFormat="1" x14ac:dyDescent="0.25">
      <c r="A323" s="16"/>
      <c r="B323" s="17"/>
      <c r="C323" s="106">
        <f t="shared" ref="C323:C386" si="32">IFERROR(($B323*4),"")</f>
        <v>0</v>
      </c>
      <c r="D323" s="17"/>
      <c r="E323" s="17"/>
      <c r="F323" s="17"/>
      <c r="G323" s="17"/>
      <c r="H323" s="17"/>
      <c r="I323" s="17"/>
      <c r="J323" s="17"/>
      <c r="K323" s="17"/>
      <c r="L323" s="106">
        <f t="shared" ref="L323:L386" si="33">SUM($D323:$K323)</f>
        <v>0</v>
      </c>
      <c r="M323" s="106">
        <f t="shared" ref="M323:M386" si="34">IFERROR(($L323/8*52),"")</f>
        <v>0</v>
      </c>
      <c r="N323" s="114">
        <f t="shared" si="30"/>
        <v>0</v>
      </c>
      <c r="O323" s="114">
        <f t="shared" ref="O323:O386" si="35">IF($N323&gt;-0.25,0,$N323-(-0.25))</f>
        <v>0</v>
      </c>
      <c r="P323" s="111">
        <f t="shared" si="31"/>
        <v>0</v>
      </c>
    </row>
    <row r="324" spans="1:16" customFormat="1" x14ac:dyDescent="0.25">
      <c r="A324" s="16"/>
      <c r="B324" s="17"/>
      <c r="C324" s="106">
        <f t="shared" si="32"/>
        <v>0</v>
      </c>
      <c r="D324" s="17"/>
      <c r="E324" s="17"/>
      <c r="F324" s="17"/>
      <c r="G324" s="17"/>
      <c r="H324" s="17"/>
      <c r="I324" s="17"/>
      <c r="J324" s="17"/>
      <c r="K324" s="17"/>
      <c r="L324" s="106">
        <f t="shared" si="33"/>
        <v>0</v>
      </c>
      <c r="M324" s="106">
        <f t="shared" si="34"/>
        <v>0</v>
      </c>
      <c r="N324" s="114">
        <f t="shared" si="30"/>
        <v>0</v>
      </c>
      <c r="O324" s="114">
        <f t="shared" si="35"/>
        <v>0</v>
      </c>
      <c r="P324" s="111">
        <f t="shared" si="31"/>
        <v>0</v>
      </c>
    </row>
    <row r="325" spans="1:16" customFormat="1" x14ac:dyDescent="0.25">
      <c r="A325" s="16"/>
      <c r="B325" s="17"/>
      <c r="C325" s="106">
        <f t="shared" si="32"/>
        <v>0</v>
      </c>
      <c r="D325" s="17"/>
      <c r="E325" s="17"/>
      <c r="F325" s="17"/>
      <c r="G325" s="17"/>
      <c r="H325" s="17"/>
      <c r="I325" s="17"/>
      <c r="J325" s="17"/>
      <c r="K325" s="17"/>
      <c r="L325" s="106">
        <f t="shared" si="33"/>
        <v>0</v>
      </c>
      <c r="M325" s="106">
        <f t="shared" si="34"/>
        <v>0</v>
      </c>
      <c r="N325" s="114">
        <f t="shared" si="30"/>
        <v>0</v>
      </c>
      <c r="O325" s="114">
        <f t="shared" si="35"/>
        <v>0</v>
      </c>
      <c r="P325" s="111">
        <f t="shared" si="31"/>
        <v>0</v>
      </c>
    </row>
    <row r="326" spans="1:16" customFormat="1" x14ac:dyDescent="0.25">
      <c r="A326" s="16"/>
      <c r="B326" s="17"/>
      <c r="C326" s="106">
        <f t="shared" si="32"/>
        <v>0</v>
      </c>
      <c r="D326" s="17"/>
      <c r="E326" s="17"/>
      <c r="F326" s="17"/>
      <c r="G326" s="17"/>
      <c r="H326" s="17"/>
      <c r="I326" s="17"/>
      <c r="J326" s="17"/>
      <c r="K326" s="17"/>
      <c r="L326" s="106">
        <f t="shared" si="33"/>
        <v>0</v>
      </c>
      <c r="M326" s="106">
        <f t="shared" si="34"/>
        <v>0</v>
      </c>
      <c r="N326" s="114">
        <f t="shared" si="30"/>
        <v>0</v>
      </c>
      <c r="O326" s="114">
        <f t="shared" si="35"/>
        <v>0</v>
      </c>
      <c r="P326" s="111">
        <f t="shared" si="31"/>
        <v>0</v>
      </c>
    </row>
    <row r="327" spans="1:16" customFormat="1" x14ac:dyDescent="0.25">
      <c r="A327" s="16"/>
      <c r="B327" s="17"/>
      <c r="C327" s="106">
        <f t="shared" si="32"/>
        <v>0</v>
      </c>
      <c r="D327" s="17"/>
      <c r="E327" s="17"/>
      <c r="F327" s="17"/>
      <c r="G327" s="17"/>
      <c r="H327" s="17"/>
      <c r="I327" s="17"/>
      <c r="J327" s="17"/>
      <c r="K327" s="17"/>
      <c r="L327" s="106">
        <f t="shared" si="33"/>
        <v>0</v>
      </c>
      <c r="M327" s="106">
        <f t="shared" si="34"/>
        <v>0</v>
      </c>
      <c r="N327" s="114">
        <f t="shared" si="30"/>
        <v>0</v>
      </c>
      <c r="O327" s="114">
        <f t="shared" si="35"/>
        <v>0</v>
      </c>
      <c r="P327" s="111">
        <f t="shared" si="31"/>
        <v>0</v>
      </c>
    </row>
    <row r="328" spans="1:16" customFormat="1" x14ac:dyDescent="0.25">
      <c r="A328" s="16"/>
      <c r="B328" s="17"/>
      <c r="C328" s="106">
        <f t="shared" si="32"/>
        <v>0</v>
      </c>
      <c r="D328" s="17"/>
      <c r="E328" s="17"/>
      <c r="F328" s="17"/>
      <c r="G328" s="17"/>
      <c r="H328" s="17"/>
      <c r="I328" s="17"/>
      <c r="J328" s="17"/>
      <c r="K328" s="17"/>
      <c r="L328" s="106">
        <f t="shared" si="33"/>
        <v>0</v>
      </c>
      <c r="M328" s="106">
        <f t="shared" si="34"/>
        <v>0</v>
      </c>
      <c r="N328" s="114">
        <f t="shared" si="30"/>
        <v>0</v>
      </c>
      <c r="O328" s="114">
        <f t="shared" si="35"/>
        <v>0</v>
      </c>
      <c r="P328" s="111">
        <f t="shared" si="31"/>
        <v>0</v>
      </c>
    </row>
    <row r="329" spans="1:16" customFormat="1" x14ac:dyDescent="0.25">
      <c r="A329" s="16"/>
      <c r="B329" s="17"/>
      <c r="C329" s="106">
        <f t="shared" si="32"/>
        <v>0</v>
      </c>
      <c r="D329" s="17"/>
      <c r="E329" s="17"/>
      <c r="F329" s="17"/>
      <c r="G329" s="17"/>
      <c r="H329" s="17"/>
      <c r="I329" s="17"/>
      <c r="J329" s="17"/>
      <c r="K329" s="17"/>
      <c r="L329" s="106">
        <f t="shared" si="33"/>
        <v>0</v>
      </c>
      <c r="M329" s="106">
        <f t="shared" si="34"/>
        <v>0</v>
      </c>
      <c r="N329" s="114">
        <f t="shared" si="30"/>
        <v>0</v>
      </c>
      <c r="O329" s="114">
        <f t="shared" si="35"/>
        <v>0</v>
      </c>
      <c r="P329" s="111">
        <f t="shared" si="31"/>
        <v>0</v>
      </c>
    </row>
    <row r="330" spans="1:16" customFormat="1" x14ac:dyDescent="0.25">
      <c r="A330" s="16"/>
      <c r="B330" s="17"/>
      <c r="C330" s="106">
        <f t="shared" si="32"/>
        <v>0</v>
      </c>
      <c r="D330" s="17"/>
      <c r="E330" s="17"/>
      <c r="F330" s="17"/>
      <c r="G330" s="17"/>
      <c r="H330" s="17"/>
      <c r="I330" s="17"/>
      <c r="J330" s="17"/>
      <c r="K330" s="17"/>
      <c r="L330" s="106">
        <f t="shared" si="33"/>
        <v>0</v>
      </c>
      <c r="M330" s="106">
        <f t="shared" si="34"/>
        <v>0</v>
      </c>
      <c r="N330" s="114">
        <f t="shared" si="30"/>
        <v>0</v>
      </c>
      <c r="O330" s="114">
        <f t="shared" si="35"/>
        <v>0</v>
      </c>
      <c r="P330" s="111">
        <f t="shared" si="31"/>
        <v>0</v>
      </c>
    </row>
    <row r="331" spans="1:16" customFormat="1" x14ac:dyDescent="0.25">
      <c r="A331" s="16"/>
      <c r="B331" s="17"/>
      <c r="C331" s="106">
        <f t="shared" si="32"/>
        <v>0</v>
      </c>
      <c r="D331" s="17"/>
      <c r="E331" s="17"/>
      <c r="F331" s="17"/>
      <c r="G331" s="17"/>
      <c r="H331" s="17"/>
      <c r="I331" s="17"/>
      <c r="J331" s="17"/>
      <c r="K331" s="17"/>
      <c r="L331" s="106">
        <f t="shared" si="33"/>
        <v>0</v>
      </c>
      <c r="M331" s="106">
        <f t="shared" si="34"/>
        <v>0</v>
      </c>
      <c r="N331" s="114">
        <f t="shared" si="30"/>
        <v>0</v>
      </c>
      <c r="O331" s="114">
        <f t="shared" si="35"/>
        <v>0</v>
      </c>
      <c r="P331" s="111">
        <f t="shared" si="31"/>
        <v>0</v>
      </c>
    </row>
    <row r="332" spans="1:16" customFormat="1" x14ac:dyDescent="0.25">
      <c r="A332" s="16"/>
      <c r="B332" s="17"/>
      <c r="C332" s="106">
        <f t="shared" si="32"/>
        <v>0</v>
      </c>
      <c r="D332" s="17"/>
      <c r="E332" s="17"/>
      <c r="F332" s="17"/>
      <c r="G332" s="17"/>
      <c r="H332" s="17"/>
      <c r="I332" s="17"/>
      <c r="J332" s="17"/>
      <c r="K332" s="17"/>
      <c r="L332" s="106">
        <f t="shared" si="33"/>
        <v>0</v>
      </c>
      <c r="M332" s="106">
        <f t="shared" si="34"/>
        <v>0</v>
      </c>
      <c r="N332" s="114">
        <f t="shared" si="30"/>
        <v>0</v>
      </c>
      <c r="O332" s="114">
        <f t="shared" si="35"/>
        <v>0</v>
      </c>
      <c r="P332" s="111">
        <f t="shared" si="31"/>
        <v>0</v>
      </c>
    </row>
    <row r="333" spans="1:16" customFormat="1" x14ac:dyDescent="0.25">
      <c r="A333" s="16"/>
      <c r="B333" s="17"/>
      <c r="C333" s="106">
        <f t="shared" si="32"/>
        <v>0</v>
      </c>
      <c r="D333" s="17"/>
      <c r="E333" s="17"/>
      <c r="F333" s="17"/>
      <c r="G333" s="17"/>
      <c r="H333" s="17"/>
      <c r="I333" s="17"/>
      <c r="J333" s="17"/>
      <c r="K333" s="17"/>
      <c r="L333" s="106">
        <f t="shared" si="33"/>
        <v>0</v>
      </c>
      <c r="M333" s="106">
        <f t="shared" si="34"/>
        <v>0</v>
      </c>
      <c r="N333" s="114">
        <f t="shared" si="30"/>
        <v>0</v>
      </c>
      <c r="O333" s="114">
        <f t="shared" si="35"/>
        <v>0</v>
      </c>
      <c r="P333" s="111">
        <f t="shared" si="31"/>
        <v>0</v>
      </c>
    </row>
    <row r="334" spans="1:16" customFormat="1" x14ac:dyDescent="0.25">
      <c r="A334" s="16"/>
      <c r="B334" s="17"/>
      <c r="C334" s="106">
        <f t="shared" si="32"/>
        <v>0</v>
      </c>
      <c r="D334" s="17"/>
      <c r="E334" s="17"/>
      <c r="F334" s="17"/>
      <c r="G334" s="17"/>
      <c r="H334" s="17"/>
      <c r="I334" s="17"/>
      <c r="J334" s="17"/>
      <c r="K334" s="17"/>
      <c r="L334" s="106">
        <f t="shared" si="33"/>
        <v>0</v>
      </c>
      <c r="M334" s="106">
        <f t="shared" si="34"/>
        <v>0</v>
      </c>
      <c r="N334" s="114">
        <f t="shared" si="30"/>
        <v>0</v>
      </c>
      <c r="O334" s="114">
        <f t="shared" si="35"/>
        <v>0</v>
      </c>
      <c r="P334" s="111">
        <f t="shared" si="31"/>
        <v>0</v>
      </c>
    </row>
    <row r="335" spans="1:16" customFormat="1" x14ac:dyDescent="0.25">
      <c r="A335" s="16"/>
      <c r="B335" s="17"/>
      <c r="C335" s="106">
        <f t="shared" si="32"/>
        <v>0</v>
      </c>
      <c r="D335" s="17"/>
      <c r="E335" s="17"/>
      <c r="F335" s="17"/>
      <c r="G335" s="17"/>
      <c r="H335" s="17"/>
      <c r="I335" s="17"/>
      <c r="J335" s="17"/>
      <c r="K335" s="17"/>
      <c r="L335" s="106">
        <f t="shared" si="33"/>
        <v>0</v>
      </c>
      <c r="M335" s="106">
        <f t="shared" si="34"/>
        <v>0</v>
      </c>
      <c r="N335" s="114">
        <f t="shared" si="30"/>
        <v>0</v>
      </c>
      <c r="O335" s="114">
        <f t="shared" si="35"/>
        <v>0</v>
      </c>
      <c r="P335" s="111">
        <f t="shared" si="31"/>
        <v>0</v>
      </c>
    </row>
    <row r="336" spans="1:16" customFormat="1" x14ac:dyDescent="0.25">
      <c r="A336" s="16"/>
      <c r="B336" s="17"/>
      <c r="C336" s="106">
        <f t="shared" si="32"/>
        <v>0</v>
      </c>
      <c r="D336" s="17"/>
      <c r="E336" s="17"/>
      <c r="F336" s="17"/>
      <c r="G336" s="17"/>
      <c r="H336" s="17"/>
      <c r="I336" s="17"/>
      <c r="J336" s="17"/>
      <c r="K336" s="17"/>
      <c r="L336" s="106">
        <f t="shared" si="33"/>
        <v>0</v>
      </c>
      <c r="M336" s="106">
        <f t="shared" si="34"/>
        <v>0</v>
      </c>
      <c r="N336" s="114">
        <f t="shared" si="30"/>
        <v>0</v>
      </c>
      <c r="O336" s="114">
        <f t="shared" si="35"/>
        <v>0</v>
      </c>
      <c r="P336" s="111">
        <f t="shared" si="31"/>
        <v>0</v>
      </c>
    </row>
    <row r="337" spans="1:16" customFormat="1" x14ac:dyDescent="0.25">
      <c r="A337" s="16"/>
      <c r="B337" s="17"/>
      <c r="C337" s="106">
        <f t="shared" si="32"/>
        <v>0</v>
      </c>
      <c r="D337" s="17"/>
      <c r="E337" s="17"/>
      <c r="F337" s="17"/>
      <c r="G337" s="17"/>
      <c r="H337" s="17"/>
      <c r="I337" s="17"/>
      <c r="J337" s="17"/>
      <c r="K337" s="17"/>
      <c r="L337" s="106">
        <f t="shared" si="33"/>
        <v>0</v>
      </c>
      <c r="M337" s="106">
        <f t="shared" si="34"/>
        <v>0</v>
      </c>
      <c r="N337" s="114">
        <f t="shared" si="30"/>
        <v>0</v>
      </c>
      <c r="O337" s="114">
        <f t="shared" si="35"/>
        <v>0</v>
      </c>
      <c r="P337" s="111">
        <f t="shared" si="31"/>
        <v>0</v>
      </c>
    </row>
    <row r="338" spans="1:16" customFormat="1" x14ac:dyDescent="0.25">
      <c r="A338" s="16"/>
      <c r="B338" s="17"/>
      <c r="C338" s="106">
        <f t="shared" si="32"/>
        <v>0</v>
      </c>
      <c r="D338" s="17"/>
      <c r="E338" s="17"/>
      <c r="F338" s="17"/>
      <c r="G338" s="17"/>
      <c r="H338" s="17"/>
      <c r="I338" s="17"/>
      <c r="J338" s="17"/>
      <c r="K338" s="17"/>
      <c r="L338" s="106">
        <f t="shared" si="33"/>
        <v>0</v>
      </c>
      <c r="M338" s="106">
        <f t="shared" si="34"/>
        <v>0</v>
      </c>
      <c r="N338" s="114">
        <f t="shared" si="30"/>
        <v>0</v>
      </c>
      <c r="O338" s="114">
        <f t="shared" si="35"/>
        <v>0</v>
      </c>
      <c r="P338" s="111">
        <f t="shared" si="31"/>
        <v>0</v>
      </c>
    </row>
    <row r="339" spans="1:16" customFormat="1" x14ac:dyDescent="0.25">
      <c r="A339" s="16"/>
      <c r="B339" s="17"/>
      <c r="C339" s="106">
        <f t="shared" si="32"/>
        <v>0</v>
      </c>
      <c r="D339" s="17"/>
      <c r="E339" s="17"/>
      <c r="F339" s="17"/>
      <c r="G339" s="17"/>
      <c r="H339" s="17"/>
      <c r="I339" s="17"/>
      <c r="J339" s="17"/>
      <c r="K339" s="17"/>
      <c r="L339" s="106">
        <f t="shared" si="33"/>
        <v>0</v>
      </c>
      <c r="M339" s="106">
        <f t="shared" si="34"/>
        <v>0</v>
      </c>
      <c r="N339" s="114">
        <f t="shared" si="30"/>
        <v>0</v>
      </c>
      <c r="O339" s="114">
        <f t="shared" si="35"/>
        <v>0</v>
      </c>
      <c r="P339" s="111">
        <f t="shared" si="31"/>
        <v>0</v>
      </c>
    </row>
    <row r="340" spans="1:16" customFormat="1" x14ac:dyDescent="0.25">
      <c r="A340" s="16"/>
      <c r="B340" s="17"/>
      <c r="C340" s="106">
        <f t="shared" si="32"/>
        <v>0</v>
      </c>
      <c r="D340" s="17"/>
      <c r="E340" s="17"/>
      <c r="F340" s="17"/>
      <c r="G340" s="17"/>
      <c r="H340" s="17"/>
      <c r="I340" s="17"/>
      <c r="J340" s="17"/>
      <c r="K340" s="17"/>
      <c r="L340" s="106">
        <f t="shared" si="33"/>
        <v>0</v>
      </c>
      <c r="M340" s="106">
        <f t="shared" si="34"/>
        <v>0</v>
      </c>
      <c r="N340" s="114">
        <f t="shared" si="30"/>
        <v>0</v>
      </c>
      <c r="O340" s="114">
        <f t="shared" si="35"/>
        <v>0</v>
      </c>
      <c r="P340" s="111">
        <f t="shared" si="31"/>
        <v>0</v>
      </c>
    </row>
    <row r="341" spans="1:16" customFormat="1" x14ac:dyDescent="0.25">
      <c r="A341" s="16"/>
      <c r="B341" s="17"/>
      <c r="C341" s="106">
        <f t="shared" si="32"/>
        <v>0</v>
      </c>
      <c r="D341" s="17"/>
      <c r="E341" s="17"/>
      <c r="F341" s="17"/>
      <c r="G341" s="17"/>
      <c r="H341" s="17"/>
      <c r="I341" s="17"/>
      <c r="J341" s="17"/>
      <c r="K341" s="17"/>
      <c r="L341" s="106">
        <f t="shared" si="33"/>
        <v>0</v>
      </c>
      <c r="M341" s="106">
        <f t="shared" si="34"/>
        <v>0</v>
      </c>
      <c r="N341" s="114">
        <f t="shared" si="30"/>
        <v>0</v>
      </c>
      <c r="O341" s="114">
        <f t="shared" si="35"/>
        <v>0</v>
      </c>
      <c r="P341" s="111">
        <f t="shared" si="31"/>
        <v>0</v>
      </c>
    </row>
    <row r="342" spans="1:16" customFormat="1" x14ac:dyDescent="0.25">
      <c r="A342" s="16"/>
      <c r="B342" s="17"/>
      <c r="C342" s="106">
        <f t="shared" si="32"/>
        <v>0</v>
      </c>
      <c r="D342" s="17"/>
      <c r="E342" s="17"/>
      <c r="F342" s="17"/>
      <c r="G342" s="17"/>
      <c r="H342" s="17"/>
      <c r="I342" s="17"/>
      <c r="J342" s="17"/>
      <c r="K342" s="17"/>
      <c r="L342" s="106">
        <f t="shared" si="33"/>
        <v>0</v>
      </c>
      <c r="M342" s="106">
        <f t="shared" si="34"/>
        <v>0</v>
      </c>
      <c r="N342" s="114">
        <f t="shared" si="30"/>
        <v>0</v>
      </c>
      <c r="O342" s="114">
        <f t="shared" si="35"/>
        <v>0</v>
      </c>
      <c r="P342" s="111">
        <f t="shared" si="31"/>
        <v>0</v>
      </c>
    </row>
    <row r="343" spans="1:16" customFormat="1" x14ac:dyDescent="0.25">
      <c r="A343" s="16"/>
      <c r="B343" s="17"/>
      <c r="C343" s="106">
        <f t="shared" si="32"/>
        <v>0</v>
      </c>
      <c r="D343" s="17"/>
      <c r="E343" s="17"/>
      <c r="F343" s="17"/>
      <c r="G343" s="17"/>
      <c r="H343" s="17"/>
      <c r="I343" s="17"/>
      <c r="J343" s="17"/>
      <c r="K343" s="17"/>
      <c r="L343" s="106">
        <f t="shared" si="33"/>
        <v>0</v>
      </c>
      <c r="M343" s="106">
        <f t="shared" si="34"/>
        <v>0</v>
      </c>
      <c r="N343" s="114">
        <f t="shared" si="30"/>
        <v>0</v>
      </c>
      <c r="O343" s="114">
        <f t="shared" si="35"/>
        <v>0</v>
      </c>
      <c r="P343" s="111">
        <f t="shared" si="31"/>
        <v>0</v>
      </c>
    </row>
    <row r="344" spans="1:16" customFormat="1" x14ac:dyDescent="0.25">
      <c r="A344" s="16"/>
      <c r="B344" s="17"/>
      <c r="C344" s="106">
        <f t="shared" si="32"/>
        <v>0</v>
      </c>
      <c r="D344" s="17"/>
      <c r="E344" s="17"/>
      <c r="F344" s="17"/>
      <c r="G344" s="17"/>
      <c r="H344" s="17"/>
      <c r="I344" s="17"/>
      <c r="J344" s="17"/>
      <c r="K344" s="17"/>
      <c r="L344" s="106">
        <f t="shared" si="33"/>
        <v>0</v>
      </c>
      <c r="M344" s="106">
        <f t="shared" si="34"/>
        <v>0</v>
      </c>
      <c r="N344" s="114">
        <f t="shared" si="30"/>
        <v>0</v>
      </c>
      <c r="O344" s="114">
        <f t="shared" si="35"/>
        <v>0</v>
      </c>
      <c r="P344" s="111">
        <f t="shared" si="31"/>
        <v>0</v>
      </c>
    </row>
    <row r="345" spans="1:16" customFormat="1" x14ac:dyDescent="0.25">
      <c r="A345" s="16"/>
      <c r="B345" s="17"/>
      <c r="C345" s="106">
        <f t="shared" si="32"/>
        <v>0</v>
      </c>
      <c r="D345" s="17"/>
      <c r="E345" s="17"/>
      <c r="F345" s="17"/>
      <c r="G345" s="17"/>
      <c r="H345" s="17"/>
      <c r="I345" s="17"/>
      <c r="J345" s="17"/>
      <c r="K345" s="17"/>
      <c r="L345" s="106">
        <f t="shared" si="33"/>
        <v>0</v>
      </c>
      <c r="M345" s="106">
        <f t="shared" si="34"/>
        <v>0</v>
      </c>
      <c r="N345" s="114">
        <f t="shared" si="30"/>
        <v>0</v>
      </c>
      <c r="O345" s="114">
        <f t="shared" si="35"/>
        <v>0</v>
      </c>
      <c r="P345" s="111">
        <f t="shared" si="31"/>
        <v>0</v>
      </c>
    </row>
    <row r="346" spans="1:16" customFormat="1" x14ac:dyDescent="0.25">
      <c r="A346" s="16"/>
      <c r="B346" s="17"/>
      <c r="C346" s="106">
        <f t="shared" si="32"/>
        <v>0</v>
      </c>
      <c r="D346" s="17"/>
      <c r="E346" s="17"/>
      <c r="F346" s="17"/>
      <c r="G346" s="17"/>
      <c r="H346" s="17"/>
      <c r="I346" s="17"/>
      <c r="J346" s="17"/>
      <c r="K346" s="17"/>
      <c r="L346" s="106">
        <f t="shared" si="33"/>
        <v>0</v>
      </c>
      <c r="M346" s="106">
        <f t="shared" si="34"/>
        <v>0</v>
      </c>
      <c r="N346" s="114">
        <f t="shared" si="30"/>
        <v>0</v>
      </c>
      <c r="O346" s="114">
        <f t="shared" si="35"/>
        <v>0</v>
      </c>
      <c r="P346" s="111">
        <f t="shared" si="31"/>
        <v>0</v>
      </c>
    </row>
    <row r="347" spans="1:16" customFormat="1" x14ac:dyDescent="0.25">
      <c r="A347" s="16"/>
      <c r="B347" s="17"/>
      <c r="C347" s="106">
        <f t="shared" si="32"/>
        <v>0</v>
      </c>
      <c r="D347" s="17"/>
      <c r="E347" s="17"/>
      <c r="F347" s="17"/>
      <c r="G347" s="17"/>
      <c r="H347" s="17"/>
      <c r="I347" s="17"/>
      <c r="J347" s="17"/>
      <c r="K347" s="17"/>
      <c r="L347" s="106">
        <f t="shared" si="33"/>
        <v>0</v>
      </c>
      <c r="M347" s="106">
        <f t="shared" si="34"/>
        <v>0</v>
      </c>
      <c r="N347" s="114">
        <f t="shared" si="30"/>
        <v>0</v>
      </c>
      <c r="O347" s="114">
        <f t="shared" si="35"/>
        <v>0</v>
      </c>
      <c r="P347" s="111">
        <f t="shared" si="31"/>
        <v>0</v>
      </c>
    </row>
    <row r="348" spans="1:16" customFormat="1" x14ac:dyDescent="0.25">
      <c r="A348" s="16"/>
      <c r="B348" s="17"/>
      <c r="C348" s="106">
        <f t="shared" si="32"/>
        <v>0</v>
      </c>
      <c r="D348" s="17"/>
      <c r="E348" s="17"/>
      <c r="F348" s="17"/>
      <c r="G348" s="17"/>
      <c r="H348" s="17"/>
      <c r="I348" s="17"/>
      <c r="J348" s="17"/>
      <c r="K348" s="17"/>
      <c r="L348" s="106">
        <f t="shared" si="33"/>
        <v>0</v>
      </c>
      <c r="M348" s="106">
        <f t="shared" si="34"/>
        <v>0</v>
      </c>
      <c r="N348" s="114">
        <f t="shared" si="30"/>
        <v>0</v>
      </c>
      <c r="O348" s="114">
        <f t="shared" si="35"/>
        <v>0</v>
      </c>
      <c r="P348" s="111">
        <f t="shared" si="31"/>
        <v>0</v>
      </c>
    </row>
    <row r="349" spans="1:16" customFormat="1" x14ac:dyDescent="0.25">
      <c r="A349" s="16"/>
      <c r="B349" s="17"/>
      <c r="C349" s="106">
        <f t="shared" si="32"/>
        <v>0</v>
      </c>
      <c r="D349" s="17"/>
      <c r="E349" s="17"/>
      <c r="F349" s="17"/>
      <c r="G349" s="17"/>
      <c r="H349" s="17"/>
      <c r="I349" s="17"/>
      <c r="J349" s="17"/>
      <c r="K349" s="17"/>
      <c r="L349" s="106">
        <f t="shared" si="33"/>
        <v>0</v>
      </c>
      <c r="M349" s="106">
        <f t="shared" si="34"/>
        <v>0</v>
      </c>
      <c r="N349" s="114">
        <f t="shared" si="30"/>
        <v>0</v>
      </c>
      <c r="O349" s="114">
        <f t="shared" si="35"/>
        <v>0</v>
      </c>
      <c r="P349" s="111">
        <f t="shared" si="31"/>
        <v>0</v>
      </c>
    </row>
    <row r="350" spans="1:16" customFormat="1" x14ac:dyDescent="0.25">
      <c r="A350" s="16"/>
      <c r="B350" s="17"/>
      <c r="C350" s="106">
        <f t="shared" si="32"/>
        <v>0</v>
      </c>
      <c r="D350" s="17"/>
      <c r="E350" s="17"/>
      <c r="F350" s="17"/>
      <c r="G350" s="17"/>
      <c r="H350" s="17"/>
      <c r="I350" s="17"/>
      <c r="J350" s="17"/>
      <c r="K350" s="17"/>
      <c r="L350" s="106">
        <f t="shared" si="33"/>
        <v>0</v>
      </c>
      <c r="M350" s="106">
        <f t="shared" si="34"/>
        <v>0</v>
      </c>
      <c r="N350" s="114">
        <f t="shared" si="30"/>
        <v>0</v>
      </c>
      <c r="O350" s="114">
        <f t="shared" si="35"/>
        <v>0</v>
      </c>
      <c r="P350" s="111">
        <f t="shared" si="31"/>
        <v>0</v>
      </c>
    </row>
    <row r="351" spans="1:16" customFormat="1" x14ac:dyDescent="0.25">
      <c r="A351" s="16"/>
      <c r="B351" s="17"/>
      <c r="C351" s="106">
        <f t="shared" si="32"/>
        <v>0</v>
      </c>
      <c r="D351" s="17"/>
      <c r="E351" s="17"/>
      <c r="F351" s="17"/>
      <c r="G351" s="17"/>
      <c r="H351" s="17"/>
      <c r="I351" s="17"/>
      <c r="J351" s="17"/>
      <c r="K351" s="17"/>
      <c r="L351" s="106">
        <f t="shared" si="33"/>
        <v>0</v>
      </c>
      <c r="M351" s="106">
        <f t="shared" si="34"/>
        <v>0</v>
      </c>
      <c r="N351" s="114">
        <f t="shared" si="30"/>
        <v>0</v>
      </c>
      <c r="O351" s="114">
        <f t="shared" si="35"/>
        <v>0</v>
      </c>
      <c r="P351" s="111">
        <f t="shared" si="31"/>
        <v>0</v>
      </c>
    </row>
    <row r="352" spans="1:16" customFormat="1" x14ac:dyDescent="0.25">
      <c r="A352" s="16"/>
      <c r="B352" s="17"/>
      <c r="C352" s="106">
        <f t="shared" si="32"/>
        <v>0</v>
      </c>
      <c r="D352" s="17"/>
      <c r="E352" s="17"/>
      <c r="F352" s="17"/>
      <c r="G352" s="17"/>
      <c r="H352" s="17"/>
      <c r="I352" s="17"/>
      <c r="J352" s="17"/>
      <c r="K352" s="17"/>
      <c r="L352" s="106">
        <f t="shared" si="33"/>
        <v>0</v>
      </c>
      <c r="M352" s="106">
        <f t="shared" si="34"/>
        <v>0</v>
      </c>
      <c r="N352" s="114">
        <f t="shared" si="30"/>
        <v>0</v>
      </c>
      <c r="O352" s="114">
        <f t="shared" si="35"/>
        <v>0</v>
      </c>
      <c r="P352" s="111">
        <f t="shared" si="31"/>
        <v>0</v>
      </c>
    </row>
    <row r="353" spans="1:16" customFormat="1" x14ac:dyDescent="0.25">
      <c r="A353" s="16"/>
      <c r="B353" s="17"/>
      <c r="C353" s="106">
        <f t="shared" si="32"/>
        <v>0</v>
      </c>
      <c r="D353" s="17"/>
      <c r="E353" s="17"/>
      <c r="F353" s="17"/>
      <c r="G353" s="17"/>
      <c r="H353" s="17"/>
      <c r="I353" s="17"/>
      <c r="J353" s="17"/>
      <c r="K353" s="17"/>
      <c r="L353" s="106">
        <f t="shared" si="33"/>
        <v>0</v>
      </c>
      <c r="M353" s="106">
        <f t="shared" si="34"/>
        <v>0</v>
      </c>
      <c r="N353" s="114">
        <f t="shared" si="30"/>
        <v>0</v>
      </c>
      <c r="O353" s="114">
        <f t="shared" si="35"/>
        <v>0</v>
      </c>
      <c r="P353" s="111">
        <f t="shared" si="31"/>
        <v>0</v>
      </c>
    </row>
    <row r="354" spans="1:16" customFormat="1" x14ac:dyDescent="0.25">
      <c r="A354" s="16"/>
      <c r="B354" s="17"/>
      <c r="C354" s="106">
        <f t="shared" si="32"/>
        <v>0</v>
      </c>
      <c r="D354" s="17"/>
      <c r="E354" s="17"/>
      <c r="F354" s="17"/>
      <c r="G354" s="17"/>
      <c r="H354" s="17"/>
      <c r="I354" s="17"/>
      <c r="J354" s="17"/>
      <c r="K354" s="17"/>
      <c r="L354" s="106">
        <f t="shared" si="33"/>
        <v>0</v>
      </c>
      <c r="M354" s="106">
        <f t="shared" si="34"/>
        <v>0</v>
      </c>
      <c r="N354" s="114">
        <f t="shared" si="30"/>
        <v>0</v>
      </c>
      <c r="O354" s="114">
        <f t="shared" si="35"/>
        <v>0</v>
      </c>
      <c r="P354" s="111">
        <f t="shared" si="31"/>
        <v>0</v>
      </c>
    </row>
    <row r="355" spans="1:16" customFormat="1" x14ac:dyDescent="0.25">
      <c r="A355" s="16"/>
      <c r="B355" s="17"/>
      <c r="C355" s="106">
        <f t="shared" si="32"/>
        <v>0</v>
      </c>
      <c r="D355" s="17"/>
      <c r="E355" s="17"/>
      <c r="F355" s="17"/>
      <c r="G355" s="17"/>
      <c r="H355" s="17"/>
      <c r="I355" s="17"/>
      <c r="J355" s="17"/>
      <c r="K355" s="17"/>
      <c r="L355" s="106">
        <f t="shared" si="33"/>
        <v>0</v>
      </c>
      <c r="M355" s="106">
        <f t="shared" si="34"/>
        <v>0</v>
      </c>
      <c r="N355" s="114">
        <f t="shared" si="30"/>
        <v>0</v>
      </c>
      <c r="O355" s="114">
        <f t="shared" si="35"/>
        <v>0</v>
      </c>
      <c r="P355" s="111">
        <f t="shared" si="31"/>
        <v>0</v>
      </c>
    </row>
    <row r="356" spans="1:16" customFormat="1" x14ac:dyDescent="0.25">
      <c r="A356" s="16"/>
      <c r="B356" s="17"/>
      <c r="C356" s="106">
        <f t="shared" si="32"/>
        <v>0</v>
      </c>
      <c r="D356" s="17"/>
      <c r="E356" s="17"/>
      <c r="F356" s="17"/>
      <c r="G356" s="17"/>
      <c r="H356" s="17"/>
      <c r="I356" s="17"/>
      <c r="J356" s="17"/>
      <c r="K356" s="17"/>
      <c r="L356" s="106">
        <f t="shared" si="33"/>
        <v>0</v>
      </c>
      <c r="M356" s="106">
        <f t="shared" si="34"/>
        <v>0</v>
      </c>
      <c r="N356" s="114">
        <f t="shared" si="30"/>
        <v>0</v>
      </c>
      <c r="O356" s="114">
        <f t="shared" si="35"/>
        <v>0</v>
      </c>
      <c r="P356" s="111">
        <f t="shared" si="31"/>
        <v>0</v>
      </c>
    </row>
    <row r="357" spans="1:16" customFormat="1" x14ac:dyDescent="0.25">
      <c r="A357" s="16"/>
      <c r="B357" s="17"/>
      <c r="C357" s="106">
        <f t="shared" si="32"/>
        <v>0</v>
      </c>
      <c r="D357" s="17"/>
      <c r="E357" s="17"/>
      <c r="F357" s="17"/>
      <c r="G357" s="17"/>
      <c r="H357" s="17"/>
      <c r="I357" s="17"/>
      <c r="J357" s="17"/>
      <c r="K357" s="17"/>
      <c r="L357" s="106">
        <f t="shared" si="33"/>
        <v>0</v>
      </c>
      <c r="M357" s="106">
        <f t="shared" si="34"/>
        <v>0</v>
      </c>
      <c r="N357" s="114">
        <f t="shared" si="30"/>
        <v>0</v>
      </c>
      <c r="O357" s="114">
        <f t="shared" si="35"/>
        <v>0</v>
      </c>
      <c r="P357" s="111">
        <f t="shared" si="31"/>
        <v>0</v>
      </c>
    </row>
    <row r="358" spans="1:16" customFormat="1" x14ac:dyDescent="0.25">
      <c r="A358" s="16"/>
      <c r="B358" s="17"/>
      <c r="C358" s="106">
        <f t="shared" si="32"/>
        <v>0</v>
      </c>
      <c r="D358" s="17"/>
      <c r="E358" s="17"/>
      <c r="F358" s="17"/>
      <c r="G358" s="17"/>
      <c r="H358" s="17"/>
      <c r="I358" s="17"/>
      <c r="J358" s="17"/>
      <c r="K358" s="17"/>
      <c r="L358" s="106">
        <f t="shared" si="33"/>
        <v>0</v>
      </c>
      <c r="M358" s="106">
        <f t="shared" si="34"/>
        <v>0</v>
      </c>
      <c r="N358" s="114">
        <f t="shared" si="30"/>
        <v>0</v>
      </c>
      <c r="O358" s="114">
        <f t="shared" si="35"/>
        <v>0</v>
      </c>
      <c r="P358" s="111">
        <f t="shared" si="31"/>
        <v>0</v>
      </c>
    </row>
    <row r="359" spans="1:16" customFormat="1" x14ac:dyDescent="0.25">
      <c r="A359" s="16"/>
      <c r="B359" s="17"/>
      <c r="C359" s="106">
        <f t="shared" si="32"/>
        <v>0</v>
      </c>
      <c r="D359" s="17"/>
      <c r="E359" s="17"/>
      <c r="F359" s="17"/>
      <c r="G359" s="17"/>
      <c r="H359" s="17"/>
      <c r="I359" s="17"/>
      <c r="J359" s="17"/>
      <c r="K359" s="17"/>
      <c r="L359" s="106">
        <f t="shared" si="33"/>
        <v>0</v>
      </c>
      <c r="M359" s="106">
        <f t="shared" si="34"/>
        <v>0</v>
      </c>
      <c r="N359" s="114">
        <f t="shared" si="30"/>
        <v>0</v>
      </c>
      <c r="O359" s="114">
        <f t="shared" si="35"/>
        <v>0</v>
      </c>
      <c r="P359" s="111">
        <f t="shared" si="31"/>
        <v>0</v>
      </c>
    </row>
    <row r="360" spans="1:16" customFormat="1" x14ac:dyDescent="0.25">
      <c r="A360" s="16"/>
      <c r="B360" s="17"/>
      <c r="C360" s="106">
        <f t="shared" si="32"/>
        <v>0</v>
      </c>
      <c r="D360" s="17"/>
      <c r="E360" s="17"/>
      <c r="F360" s="17"/>
      <c r="G360" s="17"/>
      <c r="H360" s="17"/>
      <c r="I360" s="17"/>
      <c r="J360" s="17"/>
      <c r="K360" s="17"/>
      <c r="L360" s="106">
        <f t="shared" si="33"/>
        <v>0</v>
      </c>
      <c r="M360" s="106">
        <f t="shared" si="34"/>
        <v>0</v>
      </c>
      <c r="N360" s="114">
        <f t="shared" si="30"/>
        <v>0</v>
      </c>
      <c r="O360" s="114">
        <f t="shared" si="35"/>
        <v>0</v>
      </c>
      <c r="P360" s="111">
        <f t="shared" si="31"/>
        <v>0</v>
      </c>
    </row>
    <row r="361" spans="1:16" customFormat="1" x14ac:dyDescent="0.25">
      <c r="A361" s="16"/>
      <c r="B361" s="17"/>
      <c r="C361" s="106">
        <f t="shared" si="32"/>
        <v>0</v>
      </c>
      <c r="D361" s="17"/>
      <c r="E361" s="17"/>
      <c r="F361" s="17"/>
      <c r="G361" s="17"/>
      <c r="H361" s="17"/>
      <c r="I361" s="17"/>
      <c r="J361" s="17"/>
      <c r="K361" s="17"/>
      <c r="L361" s="106">
        <f t="shared" si="33"/>
        <v>0</v>
      </c>
      <c r="M361" s="106">
        <f t="shared" si="34"/>
        <v>0</v>
      </c>
      <c r="N361" s="114">
        <f t="shared" si="30"/>
        <v>0</v>
      </c>
      <c r="O361" s="114">
        <f t="shared" si="35"/>
        <v>0</v>
      </c>
      <c r="P361" s="111">
        <f t="shared" si="31"/>
        <v>0</v>
      </c>
    </row>
    <row r="362" spans="1:16" customFormat="1" x14ac:dyDescent="0.25">
      <c r="A362" s="16"/>
      <c r="B362" s="17"/>
      <c r="C362" s="106">
        <f t="shared" si="32"/>
        <v>0</v>
      </c>
      <c r="D362" s="17"/>
      <c r="E362" s="17"/>
      <c r="F362" s="17"/>
      <c r="G362" s="17"/>
      <c r="H362" s="17"/>
      <c r="I362" s="17"/>
      <c r="J362" s="17"/>
      <c r="K362" s="17"/>
      <c r="L362" s="106">
        <f t="shared" si="33"/>
        <v>0</v>
      </c>
      <c r="M362" s="106">
        <f t="shared" si="34"/>
        <v>0</v>
      </c>
      <c r="N362" s="114">
        <f t="shared" si="30"/>
        <v>0</v>
      </c>
      <c r="O362" s="114">
        <f t="shared" si="35"/>
        <v>0</v>
      </c>
      <c r="P362" s="111">
        <f t="shared" si="31"/>
        <v>0</v>
      </c>
    </row>
    <row r="363" spans="1:16" customFormat="1" x14ac:dyDescent="0.25">
      <c r="A363" s="16"/>
      <c r="B363" s="17"/>
      <c r="C363" s="106">
        <f t="shared" si="32"/>
        <v>0</v>
      </c>
      <c r="D363" s="17"/>
      <c r="E363" s="17"/>
      <c r="F363" s="17"/>
      <c r="G363" s="17"/>
      <c r="H363" s="17"/>
      <c r="I363" s="17"/>
      <c r="J363" s="17"/>
      <c r="K363" s="17"/>
      <c r="L363" s="106">
        <f t="shared" si="33"/>
        <v>0</v>
      </c>
      <c r="M363" s="106">
        <f t="shared" si="34"/>
        <v>0</v>
      </c>
      <c r="N363" s="114">
        <f t="shared" si="30"/>
        <v>0</v>
      </c>
      <c r="O363" s="114">
        <f t="shared" si="35"/>
        <v>0</v>
      </c>
      <c r="P363" s="111">
        <f t="shared" si="31"/>
        <v>0</v>
      </c>
    </row>
    <row r="364" spans="1:16" customFormat="1" x14ac:dyDescent="0.25">
      <c r="A364" s="16"/>
      <c r="B364" s="17"/>
      <c r="C364" s="106">
        <f t="shared" si="32"/>
        <v>0</v>
      </c>
      <c r="D364" s="17"/>
      <c r="E364" s="17"/>
      <c r="F364" s="17"/>
      <c r="G364" s="17"/>
      <c r="H364" s="17"/>
      <c r="I364" s="17"/>
      <c r="J364" s="17"/>
      <c r="K364" s="17"/>
      <c r="L364" s="106">
        <f t="shared" si="33"/>
        <v>0</v>
      </c>
      <c r="M364" s="106">
        <f t="shared" si="34"/>
        <v>0</v>
      </c>
      <c r="N364" s="114">
        <f t="shared" si="30"/>
        <v>0</v>
      </c>
      <c r="O364" s="114">
        <f t="shared" si="35"/>
        <v>0</v>
      </c>
      <c r="P364" s="111">
        <f t="shared" si="31"/>
        <v>0</v>
      </c>
    </row>
    <row r="365" spans="1:16" customFormat="1" x14ac:dyDescent="0.25">
      <c r="A365" s="16"/>
      <c r="B365" s="17"/>
      <c r="C365" s="106">
        <f t="shared" si="32"/>
        <v>0</v>
      </c>
      <c r="D365" s="17"/>
      <c r="E365" s="17"/>
      <c r="F365" s="17"/>
      <c r="G365" s="17"/>
      <c r="H365" s="17"/>
      <c r="I365" s="17"/>
      <c r="J365" s="17"/>
      <c r="K365" s="17"/>
      <c r="L365" s="106">
        <f t="shared" si="33"/>
        <v>0</v>
      </c>
      <c r="M365" s="106">
        <f t="shared" si="34"/>
        <v>0</v>
      </c>
      <c r="N365" s="114">
        <f t="shared" si="30"/>
        <v>0</v>
      </c>
      <c r="O365" s="114">
        <f t="shared" si="35"/>
        <v>0</v>
      </c>
      <c r="P365" s="111">
        <f t="shared" si="31"/>
        <v>0</v>
      </c>
    </row>
    <row r="366" spans="1:16" customFormat="1" x14ac:dyDescent="0.25">
      <c r="A366" s="16"/>
      <c r="B366" s="17"/>
      <c r="C366" s="106">
        <f t="shared" si="32"/>
        <v>0</v>
      </c>
      <c r="D366" s="17"/>
      <c r="E366" s="17"/>
      <c r="F366" s="17"/>
      <c r="G366" s="17"/>
      <c r="H366" s="17"/>
      <c r="I366" s="17"/>
      <c r="J366" s="17"/>
      <c r="K366" s="17"/>
      <c r="L366" s="106">
        <f t="shared" si="33"/>
        <v>0</v>
      </c>
      <c r="M366" s="106">
        <f t="shared" si="34"/>
        <v>0</v>
      </c>
      <c r="N366" s="114">
        <f t="shared" si="30"/>
        <v>0</v>
      </c>
      <c r="O366" s="114">
        <f t="shared" si="35"/>
        <v>0</v>
      </c>
      <c r="P366" s="111">
        <f t="shared" si="31"/>
        <v>0</v>
      </c>
    </row>
    <row r="367" spans="1:16" customFormat="1" x14ac:dyDescent="0.25">
      <c r="A367" s="16"/>
      <c r="B367" s="17"/>
      <c r="C367" s="106">
        <f t="shared" si="32"/>
        <v>0</v>
      </c>
      <c r="D367" s="17"/>
      <c r="E367" s="17"/>
      <c r="F367" s="17"/>
      <c r="G367" s="17"/>
      <c r="H367" s="17"/>
      <c r="I367" s="17"/>
      <c r="J367" s="17"/>
      <c r="K367" s="17"/>
      <c r="L367" s="106">
        <f t="shared" si="33"/>
        <v>0</v>
      </c>
      <c r="M367" s="106">
        <f t="shared" si="34"/>
        <v>0</v>
      </c>
      <c r="N367" s="114">
        <f t="shared" si="30"/>
        <v>0</v>
      </c>
      <c r="O367" s="114">
        <f t="shared" si="35"/>
        <v>0</v>
      </c>
      <c r="P367" s="111">
        <f t="shared" si="31"/>
        <v>0</v>
      </c>
    </row>
    <row r="368" spans="1:16" customFormat="1" x14ac:dyDescent="0.25">
      <c r="A368" s="16"/>
      <c r="B368" s="17"/>
      <c r="C368" s="106">
        <f t="shared" si="32"/>
        <v>0</v>
      </c>
      <c r="D368" s="17"/>
      <c r="E368" s="17"/>
      <c r="F368" s="17"/>
      <c r="G368" s="17"/>
      <c r="H368" s="17"/>
      <c r="I368" s="17"/>
      <c r="J368" s="17"/>
      <c r="K368" s="17"/>
      <c r="L368" s="106">
        <f t="shared" si="33"/>
        <v>0</v>
      </c>
      <c r="M368" s="106">
        <f t="shared" si="34"/>
        <v>0</v>
      </c>
      <c r="N368" s="114">
        <f t="shared" si="30"/>
        <v>0</v>
      </c>
      <c r="O368" s="114">
        <f t="shared" si="35"/>
        <v>0</v>
      </c>
      <c r="P368" s="111">
        <f t="shared" si="31"/>
        <v>0</v>
      </c>
    </row>
    <row r="369" spans="1:16" customFormat="1" x14ac:dyDescent="0.25">
      <c r="A369" s="16"/>
      <c r="B369" s="17"/>
      <c r="C369" s="106">
        <f t="shared" si="32"/>
        <v>0</v>
      </c>
      <c r="D369" s="17"/>
      <c r="E369" s="17"/>
      <c r="F369" s="17"/>
      <c r="G369" s="17"/>
      <c r="H369" s="17"/>
      <c r="I369" s="17"/>
      <c r="J369" s="17"/>
      <c r="K369" s="17"/>
      <c r="L369" s="106">
        <f t="shared" si="33"/>
        <v>0</v>
      </c>
      <c r="M369" s="106">
        <f t="shared" si="34"/>
        <v>0</v>
      </c>
      <c r="N369" s="114">
        <f t="shared" si="30"/>
        <v>0</v>
      </c>
      <c r="O369" s="114">
        <f t="shared" si="35"/>
        <v>0</v>
      </c>
      <c r="P369" s="111">
        <f t="shared" si="31"/>
        <v>0</v>
      </c>
    </row>
    <row r="370" spans="1:16" customFormat="1" x14ac:dyDescent="0.25">
      <c r="A370" s="16"/>
      <c r="B370" s="17"/>
      <c r="C370" s="106">
        <f t="shared" si="32"/>
        <v>0</v>
      </c>
      <c r="D370" s="17"/>
      <c r="E370" s="17"/>
      <c r="F370" s="17"/>
      <c r="G370" s="17"/>
      <c r="H370" s="17"/>
      <c r="I370" s="17"/>
      <c r="J370" s="17"/>
      <c r="K370" s="17"/>
      <c r="L370" s="106">
        <f t="shared" si="33"/>
        <v>0</v>
      </c>
      <c r="M370" s="106">
        <f t="shared" si="34"/>
        <v>0</v>
      </c>
      <c r="N370" s="114">
        <f t="shared" si="30"/>
        <v>0</v>
      </c>
      <c r="O370" s="114">
        <f t="shared" si="35"/>
        <v>0</v>
      </c>
      <c r="P370" s="111">
        <f t="shared" si="31"/>
        <v>0</v>
      </c>
    </row>
    <row r="371" spans="1:16" customFormat="1" x14ac:dyDescent="0.25">
      <c r="A371" s="16"/>
      <c r="B371" s="17"/>
      <c r="C371" s="106">
        <f t="shared" si="32"/>
        <v>0</v>
      </c>
      <c r="D371" s="17"/>
      <c r="E371" s="17"/>
      <c r="F371" s="17"/>
      <c r="G371" s="17"/>
      <c r="H371" s="17"/>
      <c r="I371" s="17"/>
      <c r="J371" s="17"/>
      <c r="K371" s="17"/>
      <c r="L371" s="106">
        <f t="shared" si="33"/>
        <v>0</v>
      </c>
      <c r="M371" s="106">
        <f t="shared" si="34"/>
        <v>0</v>
      </c>
      <c r="N371" s="114">
        <f t="shared" si="30"/>
        <v>0</v>
      </c>
      <c r="O371" s="114">
        <f t="shared" si="35"/>
        <v>0</v>
      </c>
      <c r="P371" s="111">
        <f t="shared" si="31"/>
        <v>0</v>
      </c>
    </row>
    <row r="372" spans="1:16" customFormat="1" x14ac:dyDescent="0.25">
      <c r="A372" s="16"/>
      <c r="B372" s="17"/>
      <c r="C372" s="106">
        <f t="shared" si="32"/>
        <v>0</v>
      </c>
      <c r="D372" s="17"/>
      <c r="E372" s="17"/>
      <c r="F372" s="17"/>
      <c r="G372" s="17"/>
      <c r="H372" s="17"/>
      <c r="I372" s="17"/>
      <c r="J372" s="17"/>
      <c r="K372" s="17"/>
      <c r="L372" s="106">
        <f t="shared" si="33"/>
        <v>0</v>
      </c>
      <c r="M372" s="106">
        <f t="shared" si="34"/>
        <v>0</v>
      </c>
      <c r="N372" s="114">
        <f t="shared" si="30"/>
        <v>0</v>
      </c>
      <c r="O372" s="114">
        <f t="shared" si="35"/>
        <v>0</v>
      </c>
      <c r="P372" s="111">
        <f t="shared" si="31"/>
        <v>0</v>
      </c>
    </row>
    <row r="373" spans="1:16" customFormat="1" x14ac:dyDescent="0.25">
      <c r="A373" s="16"/>
      <c r="B373" s="17"/>
      <c r="C373" s="106">
        <f t="shared" si="32"/>
        <v>0</v>
      </c>
      <c r="D373" s="17"/>
      <c r="E373" s="17"/>
      <c r="F373" s="17"/>
      <c r="G373" s="17"/>
      <c r="H373" s="17"/>
      <c r="I373" s="17"/>
      <c r="J373" s="17"/>
      <c r="K373" s="17"/>
      <c r="L373" s="106">
        <f t="shared" si="33"/>
        <v>0</v>
      </c>
      <c r="M373" s="106">
        <f t="shared" si="34"/>
        <v>0</v>
      </c>
      <c r="N373" s="114">
        <f t="shared" si="30"/>
        <v>0</v>
      </c>
      <c r="O373" s="114">
        <f t="shared" si="35"/>
        <v>0</v>
      </c>
      <c r="P373" s="111">
        <f t="shared" si="31"/>
        <v>0</v>
      </c>
    </row>
    <row r="374" spans="1:16" customFormat="1" x14ac:dyDescent="0.25">
      <c r="A374" s="16"/>
      <c r="B374" s="17"/>
      <c r="C374" s="106">
        <f t="shared" si="32"/>
        <v>0</v>
      </c>
      <c r="D374" s="17"/>
      <c r="E374" s="17"/>
      <c r="F374" s="17"/>
      <c r="G374" s="17"/>
      <c r="H374" s="17"/>
      <c r="I374" s="17"/>
      <c r="J374" s="17"/>
      <c r="K374" s="17"/>
      <c r="L374" s="106">
        <f t="shared" si="33"/>
        <v>0</v>
      </c>
      <c r="M374" s="106">
        <f t="shared" si="34"/>
        <v>0</v>
      </c>
      <c r="N374" s="114">
        <f t="shared" si="30"/>
        <v>0</v>
      </c>
      <c r="O374" s="114">
        <f t="shared" si="35"/>
        <v>0</v>
      </c>
      <c r="P374" s="111">
        <f t="shared" si="31"/>
        <v>0</v>
      </c>
    </row>
    <row r="375" spans="1:16" customFormat="1" x14ac:dyDescent="0.25">
      <c r="A375" s="16"/>
      <c r="B375" s="17"/>
      <c r="C375" s="106">
        <f t="shared" si="32"/>
        <v>0</v>
      </c>
      <c r="D375" s="17"/>
      <c r="E375" s="17"/>
      <c r="F375" s="17"/>
      <c r="G375" s="17"/>
      <c r="H375" s="17"/>
      <c r="I375" s="17"/>
      <c r="J375" s="17"/>
      <c r="K375" s="17"/>
      <c r="L375" s="106">
        <f t="shared" si="33"/>
        <v>0</v>
      </c>
      <c r="M375" s="106">
        <f t="shared" si="34"/>
        <v>0</v>
      </c>
      <c r="N375" s="114">
        <f t="shared" si="30"/>
        <v>0</v>
      </c>
      <c r="O375" s="114">
        <f t="shared" si="35"/>
        <v>0</v>
      </c>
      <c r="P375" s="111">
        <f t="shared" si="31"/>
        <v>0</v>
      </c>
    </row>
    <row r="376" spans="1:16" customFormat="1" x14ac:dyDescent="0.25">
      <c r="A376" s="16"/>
      <c r="B376" s="17"/>
      <c r="C376" s="106">
        <f t="shared" si="32"/>
        <v>0</v>
      </c>
      <c r="D376" s="17"/>
      <c r="E376" s="17"/>
      <c r="F376" s="17"/>
      <c r="G376" s="17"/>
      <c r="H376" s="17"/>
      <c r="I376" s="17"/>
      <c r="J376" s="17"/>
      <c r="K376" s="17"/>
      <c r="L376" s="106">
        <f t="shared" si="33"/>
        <v>0</v>
      </c>
      <c r="M376" s="106">
        <f t="shared" si="34"/>
        <v>0</v>
      </c>
      <c r="N376" s="114">
        <f t="shared" si="30"/>
        <v>0</v>
      </c>
      <c r="O376" s="114">
        <f t="shared" si="35"/>
        <v>0</v>
      </c>
      <c r="P376" s="111">
        <f t="shared" si="31"/>
        <v>0</v>
      </c>
    </row>
    <row r="377" spans="1:16" customFormat="1" x14ac:dyDescent="0.25">
      <c r="A377" s="16"/>
      <c r="B377" s="17"/>
      <c r="C377" s="106">
        <f t="shared" si="32"/>
        <v>0</v>
      </c>
      <c r="D377" s="17"/>
      <c r="E377" s="17"/>
      <c r="F377" s="17"/>
      <c r="G377" s="17"/>
      <c r="H377" s="17"/>
      <c r="I377" s="17"/>
      <c r="J377" s="17"/>
      <c r="K377" s="17"/>
      <c r="L377" s="106">
        <f t="shared" si="33"/>
        <v>0</v>
      </c>
      <c r="M377" s="106">
        <f t="shared" si="34"/>
        <v>0</v>
      </c>
      <c r="N377" s="114">
        <f t="shared" si="30"/>
        <v>0</v>
      </c>
      <c r="O377" s="114">
        <f t="shared" si="35"/>
        <v>0</v>
      </c>
      <c r="P377" s="111">
        <f t="shared" si="31"/>
        <v>0</v>
      </c>
    </row>
    <row r="378" spans="1:16" customFormat="1" x14ac:dyDescent="0.25">
      <c r="A378" s="16"/>
      <c r="B378" s="17"/>
      <c r="C378" s="106">
        <f t="shared" si="32"/>
        <v>0</v>
      </c>
      <c r="D378" s="17"/>
      <c r="E378" s="17"/>
      <c r="F378" s="17"/>
      <c r="G378" s="17"/>
      <c r="H378" s="17"/>
      <c r="I378" s="17"/>
      <c r="J378" s="17"/>
      <c r="K378" s="17"/>
      <c r="L378" s="106">
        <f t="shared" si="33"/>
        <v>0</v>
      </c>
      <c r="M378" s="106">
        <f t="shared" si="34"/>
        <v>0</v>
      </c>
      <c r="N378" s="114">
        <f t="shared" si="30"/>
        <v>0</v>
      </c>
      <c r="O378" s="114">
        <f t="shared" si="35"/>
        <v>0</v>
      </c>
      <c r="P378" s="111">
        <f t="shared" si="31"/>
        <v>0</v>
      </c>
    </row>
    <row r="379" spans="1:16" customFormat="1" x14ac:dyDescent="0.25">
      <c r="A379" s="16"/>
      <c r="B379" s="17"/>
      <c r="C379" s="106">
        <f t="shared" si="32"/>
        <v>0</v>
      </c>
      <c r="D379" s="17"/>
      <c r="E379" s="17"/>
      <c r="F379" s="17"/>
      <c r="G379" s="17"/>
      <c r="H379" s="17"/>
      <c r="I379" s="17"/>
      <c r="J379" s="17"/>
      <c r="K379" s="17"/>
      <c r="L379" s="106">
        <f t="shared" si="33"/>
        <v>0</v>
      </c>
      <c r="M379" s="106">
        <f t="shared" si="34"/>
        <v>0</v>
      </c>
      <c r="N379" s="114">
        <f t="shared" si="30"/>
        <v>0</v>
      </c>
      <c r="O379" s="114">
        <f t="shared" si="35"/>
        <v>0</v>
      </c>
      <c r="P379" s="111">
        <f t="shared" si="31"/>
        <v>0</v>
      </c>
    </row>
    <row r="380" spans="1:16" customFormat="1" x14ac:dyDescent="0.25">
      <c r="A380" s="16"/>
      <c r="B380" s="17"/>
      <c r="C380" s="106">
        <f t="shared" si="32"/>
        <v>0</v>
      </c>
      <c r="D380" s="17"/>
      <c r="E380" s="17"/>
      <c r="F380" s="17"/>
      <c r="G380" s="17"/>
      <c r="H380" s="17"/>
      <c r="I380" s="17"/>
      <c r="J380" s="17"/>
      <c r="K380" s="17"/>
      <c r="L380" s="106">
        <f t="shared" si="33"/>
        <v>0</v>
      </c>
      <c r="M380" s="106">
        <f t="shared" si="34"/>
        <v>0</v>
      </c>
      <c r="N380" s="114">
        <f t="shared" si="30"/>
        <v>0</v>
      </c>
      <c r="O380" s="114">
        <f t="shared" si="35"/>
        <v>0</v>
      </c>
      <c r="P380" s="111">
        <f t="shared" si="31"/>
        <v>0</v>
      </c>
    </row>
    <row r="381" spans="1:16" customFormat="1" x14ac:dyDescent="0.25">
      <c r="A381" s="16"/>
      <c r="B381" s="17"/>
      <c r="C381" s="106">
        <f t="shared" si="32"/>
        <v>0</v>
      </c>
      <c r="D381" s="17"/>
      <c r="E381" s="17"/>
      <c r="F381" s="17"/>
      <c r="G381" s="17"/>
      <c r="H381" s="17"/>
      <c r="I381" s="17"/>
      <c r="J381" s="17"/>
      <c r="K381" s="17"/>
      <c r="L381" s="106">
        <f t="shared" si="33"/>
        <v>0</v>
      </c>
      <c r="M381" s="106">
        <f t="shared" si="34"/>
        <v>0</v>
      </c>
      <c r="N381" s="114">
        <f t="shared" si="30"/>
        <v>0</v>
      </c>
      <c r="O381" s="114">
        <f t="shared" si="35"/>
        <v>0</v>
      </c>
      <c r="P381" s="111">
        <f t="shared" si="31"/>
        <v>0</v>
      </c>
    </row>
    <row r="382" spans="1:16" customFormat="1" x14ac:dyDescent="0.25">
      <c r="A382" s="16"/>
      <c r="B382" s="17"/>
      <c r="C382" s="106">
        <f t="shared" si="32"/>
        <v>0</v>
      </c>
      <c r="D382" s="17"/>
      <c r="E382" s="17"/>
      <c r="F382" s="17"/>
      <c r="G382" s="17"/>
      <c r="H382" s="17"/>
      <c r="I382" s="17"/>
      <c r="J382" s="17"/>
      <c r="K382" s="17"/>
      <c r="L382" s="106">
        <f t="shared" si="33"/>
        <v>0</v>
      </c>
      <c r="M382" s="106">
        <f t="shared" si="34"/>
        <v>0</v>
      </c>
      <c r="N382" s="114">
        <f t="shared" si="30"/>
        <v>0</v>
      </c>
      <c r="O382" s="114">
        <f t="shared" si="35"/>
        <v>0</v>
      </c>
      <c r="P382" s="111">
        <f t="shared" si="31"/>
        <v>0</v>
      </c>
    </row>
    <row r="383" spans="1:16" customFormat="1" x14ac:dyDescent="0.25">
      <c r="A383" s="16"/>
      <c r="B383" s="17"/>
      <c r="C383" s="106">
        <f t="shared" si="32"/>
        <v>0</v>
      </c>
      <c r="D383" s="17"/>
      <c r="E383" s="17"/>
      <c r="F383" s="17"/>
      <c r="G383" s="17"/>
      <c r="H383" s="17"/>
      <c r="I383" s="17"/>
      <c r="J383" s="17"/>
      <c r="K383" s="17"/>
      <c r="L383" s="106">
        <f t="shared" si="33"/>
        <v>0</v>
      </c>
      <c r="M383" s="106">
        <f t="shared" si="34"/>
        <v>0</v>
      </c>
      <c r="N383" s="114">
        <f t="shared" si="30"/>
        <v>0</v>
      </c>
      <c r="O383" s="114">
        <f t="shared" si="35"/>
        <v>0</v>
      </c>
      <c r="P383" s="111">
        <f t="shared" si="31"/>
        <v>0</v>
      </c>
    </row>
    <row r="384" spans="1:16" customFormat="1" x14ac:dyDescent="0.25">
      <c r="A384" s="16"/>
      <c r="B384" s="17"/>
      <c r="C384" s="106">
        <f t="shared" si="32"/>
        <v>0</v>
      </c>
      <c r="D384" s="17"/>
      <c r="E384" s="17"/>
      <c r="F384" s="17"/>
      <c r="G384" s="17"/>
      <c r="H384" s="17"/>
      <c r="I384" s="17"/>
      <c r="J384" s="17"/>
      <c r="K384" s="17"/>
      <c r="L384" s="106">
        <f t="shared" si="33"/>
        <v>0</v>
      </c>
      <c r="M384" s="106">
        <f t="shared" si="34"/>
        <v>0</v>
      </c>
      <c r="N384" s="114">
        <f t="shared" si="30"/>
        <v>0</v>
      </c>
      <c r="O384" s="114">
        <f t="shared" si="35"/>
        <v>0</v>
      </c>
      <c r="P384" s="111">
        <f t="shared" si="31"/>
        <v>0</v>
      </c>
    </row>
    <row r="385" spans="1:16" customFormat="1" x14ac:dyDescent="0.25">
      <c r="A385" s="16"/>
      <c r="B385" s="17"/>
      <c r="C385" s="106">
        <f t="shared" si="32"/>
        <v>0</v>
      </c>
      <c r="D385" s="17"/>
      <c r="E385" s="17"/>
      <c r="F385" s="17"/>
      <c r="G385" s="17"/>
      <c r="H385" s="17"/>
      <c r="I385" s="17"/>
      <c r="J385" s="17"/>
      <c r="K385" s="17"/>
      <c r="L385" s="106">
        <f t="shared" si="33"/>
        <v>0</v>
      </c>
      <c r="M385" s="106">
        <f t="shared" si="34"/>
        <v>0</v>
      </c>
      <c r="N385" s="114">
        <f t="shared" si="30"/>
        <v>0</v>
      </c>
      <c r="O385" s="114">
        <f t="shared" si="35"/>
        <v>0</v>
      </c>
      <c r="P385" s="111">
        <f t="shared" si="31"/>
        <v>0</v>
      </c>
    </row>
    <row r="386" spans="1:16" customFormat="1" x14ac:dyDescent="0.25">
      <c r="A386" s="16"/>
      <c r="B386" s="17"/>
      <c r="C386" s="106">
        <f t="shared" si="32"/>
        <v>0</v>
      </c>
      <c r="D386" s="17"/>
      <c r="E386" s="17"/>
      <c r="F386" s="17"/>
      <c r="G386" s="17"/>
      <c r="H386" s="17"/>
      <c r="I386" s="17"/>
      <c r="J386" s="17"/>
      <c r="K386" s="17"/>
      <c r="L386" s="106">
        <f t="shared" si="33"/>
        <v>0</v>
      </c>
      <c r="M386" s="106">
        <f t="shared" si="34"/>
        <v>0</v>
      </c>
      <c r="N386" s="114">
        <f t="shared" ref="N386:N449" si="36">IF($C386=0,0,($M386/$C386)-1)</f>
        <v>0</v>
      </c>
      <c r="O386" s="114">
        <f t="shared" si="35"/>
        <v>0</v>
      </c>
      <c r="P386" s="111">
        <f t="shared" ref="P386:P449" si="37">IF($O386=0,0,((8/52)*0.75*$C386)-$L386)</f>
        <v>0</v>
      </c>
    </row>
    <row r="387" spans="1:16" customFormat="1" x14ac:dyDescent="0.25">
      <c r="A387" s="16"/>
      <c r="B387" s="17"/>
      <c r="C387" s="106">
        <f t="shared" ref="C387:C450" si="38">IFERROR(($B387*4),"")</f>
        <v>0</v>
      </c>
      <c r="D387" s="17"/>
      <c r="E387" s="17"/>
      <c r="F387" s="17"/>
      <c r="G387" s="17"/>
      <c r="H387" s="17"/>
      <c r="I387" s="17"/>
      <c r="J387" s="17"/>
      <c r="K387" s="17"/>
      <c r="L387" s="106">
        <f t="shared" ref="L387:L450" si="39">SUM($D387:$K387)</f>
        <v>0</v>
      </c>
      <c r="M387" s="106">
        <f t="shared" ref="M387:M450" si="40">IFERROR(($L387/8*52),"")</f>
        <v>0</v>
      </c>
      <c r="N387" s="114">
        <f t="shared" si="36"/>
        <v>0</v>
      </c>
      <c r="O387" s="114">
        <f t="shared" ref="O387:O450" si="41">IF($N387&gt;-0.25,0,$N387-(-0.25))</f>
        <v>0</v>
      </c>
      <c r="P387" s="111">
        <f t="shared" si="37"/>
        <v>0</v>
      </c>
    </row>
    <row r="388" spans="1:16" customFormat="1" x14ac:dyDescent="0.25">
      <c r="A388" s="16"/>
      <c r="B388" s="17"/>
      <c r="C388" s="106">
        <f t="shared" si="38"/>
        <v>0</v>
      </c>
      <c r="D388" s="17"/>
      <c r="E388" s="17"/>
      <c r="F388" s="17"/>
      <c r="G388" s="17"/>
      <c r="H388" s="17"/>
      <c r="I388" s="17"/>
      <c r="J388" s="17"/>
      <c r="K388" s="17"/>
      <c r="L388" s="106">
        <f t="shared" si="39"/>
        <v>0</v>
      </c>
      <c r="M388" s="106">
        <f t="shared" si="40"/>
        <v>0</v>
      </c>
      <c r="N388" s="114">
        <f t="shared" si="36"/>
        <v>0</v>
      </c>
      <c r="O388" s="114">
        <f t="shared" si="41"/>
        <v>0</v>
      </c>
      <c r="P388" s="111">
        <f t="shared" si="37"/>
        <v>0</v>
      </c>
    </row>
    <row r="389" spans="1:16" customFormat="1" x14ac:dyDescent="0.25">
      <c r="A389" s="16"/>
      <c r="B389" s="17"/>
      <c r="C389" s="106">
        <f t="shared" si="38"/>
        <v>0</v>
      </c>
      <c r="D389" s="17"/>
      <c r="E389" s="17"/>
      <c r="F389" s="17"/>
      <c r="G389" s="17"/>
      <c r="H389" s="17"/>
      <c r="I389" s="17"/>
      <c r="J389" s="17"/>
      <c r="K389" s="17"/>
      <c r="L389" s="106">
        <f t="shared" si="39"/>
        <v>0</v>
      </c>
      <c r="M389" s="106">
        <f t="shared" si="40"/>
        <v>0</v>
      </c>
      <c r="N389" s="114">
        <f t="shared" si="36"/>
        <v>0</v>
      </c>
      <c r="O389" s="114">
        <f t="shared" si="41"/>
        <v>0</v>
      </c>
      <c r="P389" s="111">
        <f t="shared" si="37"/>
        <v>0</v>
      </c>
    </row>
    <row r="390" spans="1:16" customFormat="1" x14ac:dyDescent="0.25">
      <c r="A390" s="16"/>
      <c r="B390" s="17"/>
      <c r="C390" s="106">
        <f t="shared" si="38"/>
        <v>0</v>
      </c>
      <c r="D390" s="17"/>
      <c r="E390" s="17"/>
      <c r="F390" s="17"/>
      <c r="G390" s="17"/>
      <c r="H390" s="17"/>
      <c r="I390" s="17"/>
      <c r="J390" s="17"/>
      <c r="K390" s="17"/>
      <c r="L390" s="106">
        <f t="shared" si="39"/>
        <v>0</v>
      </c>
      <c r="M390" s="106">
        <f t="shared" si="40"/>
        <v>0</v>
      </c>
      <c r="N390" s="114">
        <f t="shared" si="36"/>
        <v>0</v>
      </c>
      <c r="O390" s="114">
        <f t="shared" si="41"/>
        <v>0</v>
      </c>
      <c r="P390" s="111">
        <f t="shared" si="37"/>
        <v>0</v>
      </c>
    </row>
    <row r="391" spans="1:16" customFormat="1" x14ac:dyDescent="0.25">
      <c r="A391" s="16"/>
      <c r="B391" s="17"/>
      <c r="C391" s="106">
        <f t="shared" si="38"/>
        <v>0</v>
      </c>
      <c r="D391" s="17"/>
      <c r="E391" s="17"/>
      <c r="F391" s="17"/>
      <c r="G391" s="17"/>
      <c r="H391" s="17"/>
      <c r="I391" s="17"/>
      <c r="J391" s="17"/>
      <c r="K391" s="17"/>
      <c r="L391" s="106">
        <f t="shared" si="39"/>
        <v>0</v>
      </c>
      <c r="M391" s="106">
        <f t="shared" si="40"/>
        <v>0</v>
      </c>
      <c r="N391" s="114">
        <f t="shared" si="36"/>
        <v>0</v>
      </c>
      <c r="O391" s="114">
        <f t="shared" si="41"/>
        <v>0</v>
      </c>
      <c r="P391" s="111">
        <f t="shared" si="37"/>
        <v>0</v>
      </c>
    </row>
    <row r="392" spans="1:16" customFormat="1" x14ac:dyDescent="0.25">
      <c r="A392" s="16"/>
      <c r="B392" s="17"/>
      <c r="C392" s="106">
        <f t="shared" si="38"/>
        <v>0</v>
      </c>
      <c r="D392" s="17"/>
      <c r="E392" s="17"/>
      <c r="F392" s="17"/>
      <c r="G392" s="17"/>
      <c r="H392" s="17"/>
      <c r="I392" s="17"/>
      <c r="J392" s="17"/>
      <c r="K392" s="17"/>
      <c r="L392" s="106">
        <f t="shared" si="39"/>
        <v>0</v>
      </c>
      <c r="M392" s="106">
        <f t="shared" si="40"/>
        <v>0</v>
      </c>
      <c r="N392" s="114">
        <f t="shared" si="36"/>
        <v>0</v>
      </c>
      <c r="O392" s="114">
        <f t="shared" si="41"/>
        <v>0</v>
      </c>
      <c r="P392" s="111">
        <f t="shared" si="37"/>
        <v>0</v>
      </c>
    </row>
    <row r="393" spans="1:16" customFormat="1" x14ac:dyDescent="0.25">
      <c r="A393" s="16"/>
      <c r="B393" s="17"/>
      <c r="C393" s="106">
        <f t="shared" si="38"/>
        <v>0</v>
      </c>
      <c r="D393" s="17"/>
      <c r="E393" s="17"/>
      <c r="F393" s="17"/>
      <c r="G393" s="17"/>
      <c r="H393" s="17"/>
      <c r="I393" s="17"/>
      <c r="J393" s="17"/>
      <c r="K393" s="17"/>
      <c r="L393" s="106">
        <f t="shared" si="39"/>
        <v>0</v>
      </c>
      <c r="M393" s="106">
        <f t="shared" si="40"/>
        <v>0</v>
      </c>
      <c r="N393" s="114">
        <f t="shared" si="36"/>
        <v>0</v>
      </c>
      <c r="O393" s="114">
        <f t="shared" si="41"/>
        <v>0</v>
      </c>
      <c r="P393" s="111">
        <f t="shared" si="37"/>
        <v>0</v>
      </c>
    </row>
    <row r="394" spans="1:16" customFormat="1" x14ac:dyDescent="0.25">
      <c r="A394" s="16"/>
      <c r="B394" s="17"/>
      <c r="C394" s="106">
        <f t="shared" si="38"/>
        <v>0</v>
      </c>
      <c r="D394" s="17"/>
      <c r="E394" s="17"/>
      <c r="F394" s="17"/>
      <c r="G394" s="17"/>
      <c r="H394" s="17"/>
      <c r="I394" s="17"/>
      <c r="J394" s="17"/>
      <c r="K394" s="17"/>
      <c r="L394" s="106">
        <f t="shared" si="39"/>
        <v>0</v>
      </c>
      <c r="M394" s="106">
        <f t="shared" si="40"/>
        <v>0</v>
      </c>
      <c r="N394" s="114">
        <f t="shared" si="36"/>
        <v>0</v>
      </c>
      <c r="O394" s="114">
        <f t="shared" si="41"/>
        <v>0</v>
      </c>
      <c r="P394" s="111">
        <f t="shared" si="37"/>
        <v>0</v>
      </c>
    </row>
    <row r="395" spans="1:16" customFormat="1" x14ac:dyDescent="0.25">
      <c r="A395" s="16"/>
      <c r="B395" s="17"/>
      <c r="C395" s="106">
        <f t="shared" si="38"/>
        <v>0</v>
      </c>
      <c r="D395" s="17"/>
      <c r="E395" s="17"/>
      <c r="F395" s="17"/>
      <c r="G395" s="17"/>
      <c r="H395" s="17"/>
      <c r="I395" s="17"/>
      <c r="J395" s="17"/>
      <c r="K395" s="17"/>
      <c r="L395" s="106">
        <f t="shared" si="39"/>
        <v>0</v>
      </c>
      <c r="M395" s="106">
        <f t="shared" si="40"/>
        <v>0</v>
      </c>
      <c r="N395" s="114">
        <f t="shared" si="36"/>
        <v>0</v>
      </c>
      <c r="O395" s="114">
        <f t="shared" si="41"/>
        <v>0</v>
      </c>
      <c r="P395" s="111">
        <f t="shared" si="37"/>
        <v>0</v>
      </c>
    </row>
    <row r="396" spans="1:16" customFormat="1" x14ac:dyDescent="0.25">
      <c r="A396" s="16"/>
      <c r="B396" s="17"/>
      <c r="C396" s="106">
        <f t="shared" si="38"/>
        <v>0</v>
      </c>
      <c r="D396" s="17"/>
      <c r="E396" s="17"/>
      <c r="F396" s="17"/>
      <c r="G396" s="17"/>
      <c r="H396" s="17"/>
      <c r="I396" s="17"/>
      <c r="J396" s="17"/>
      <c r="K396" s="17"/>
      <c r="L396" s="106">
        <f t="shared" si="39"/>
        <v>0</v>
      </c>
      <c r="M396" s="106">
        <f t="shared" si="40"/>
        <v>0</v>
      </c>
      <c r="N396" s="114">
        <f t="shared" si="36"/>
        <v>0</v>
      </c>
      <c r="O396" s="114">
        <f t="shared" si="41"/>
        <v>0</v>
      </c>
      <c r="P396" s="111">
        <f t="shared" si="37"/>
        <v>0</v>
      </c>
    </row>
    <row r="397" spans="1:16" customFormat="1" x14ac:dyDescent="0.25">
      <c r="A397" s="16"/>
      <c r="B397" s="17"/>
      <c r="C397" s="106">
        <f t="shared" si="38"/>
        <v>0</v>
      </c>
      <c r="D397" s="17"/>
      <c r="E397" s="17"/>
      <c r="F397" s="17"/>
      <c r="G397" s="17"/>
      <c r="H397" s="17"/>
      <c r="I397" s="17"/>
      <c r="J397" s="17"/>
      <c r="K397" s="17"/>
      <c r="L397" s="106">
        <f t="shared" si="39"/>
        <v>0</v>
      </c>
      <c r="M397" s="106">
        <f t="shared" si="40"/>
        <v>0</v>
      </c>
      <c r="N397" s="114">
        <f t="shared" si="36"/>
        <v>0</v>
      </c>
      <c r="O397" s="114">
        <f t="shared" si="41"/>
        <v>0</v>
      </c>
      <c r="P397" s="111">
        <f t="shared" si="37"/>
        <v>0</v>
      </c>
    </row>
    <row r="398" spans="1:16" customFormat="1" x14ac:dyDescent="0.25">
      <c r="A398" s="16"/>
      <c r="B398" s="17"/>
      <c r="C398" s="106">
        <f t="shared" si="38"/>
        <v>0</v>
      </c>
      <c r="D398" s="17"/>
      <c r="E398" s="17"/>
      <c r="F398" s="17"/>
      <c r="G398" s="17"/>
      <c r="H398" s="17"/>
      <c r="I398" s="17"/>
      <c r="J398" s="17"/>
      <c r="K398" s="17"/>
      <c r="L398" s="106">
        <f t="shared" si="39"/>
        <v>0</v>
      </c>
      <c r="M398" s="106">
        <f t="shared" si="40"/>
        <v>0</v>
      </c>
      <c r="N398" s="114">
        <f t="shared" si="36"/>
        <v>0</v>
      </c>
      <c r="O398" s="114">
        <f t="shared" si="41"/>
        <v>0</v>
      </c>
      <c r="P398" s="111">
        <f t="shared" si="37"/>
        <v>0</v>
      </c>
    </row>
    <row r="399" spans="1:16" customFormat="1" x14ac:dyDescent="0.25">
      <c r="A399" s="16"/>
      <c r="B399" s="17"/>
      <c r="C399" s="106">
        <f t="shared" si="38"/>
        <v>0</v>
      </c>
      <c r="D399" s="17"/>
      <c r="E399" s="17"/>
      <c r="F399" s="17"/>
      <c r="G399" s="17"/>
      <c r="H399" s="17"/>
      <c r="I399" s="17"/>
      <c r="J399" s="17"/>
      <c r="K399" s="17"/>
      <c r="L399" s="106">
        <f t="shared" si="39"/>
        <v>0</v>
      </c>
      <c r="M399" s="106">
        <f t="shared" si="40"/>
        <v>0</v>
      </c>
      <c r="N399" s="114">
        <f t="shared" si="36"/>
        <v>0</v>
      </c>
      <c r="O399" s="114">
        <f t="shared" si="41"/>
        <v>0</v>
      </c>
      <c r="P399" s="111">
        <f t="shared" si="37"/>
        <v>0</v>
      </c>
    </row>
    <row r="400" spans="1:16" customFormat="1" x14ac:dyDescent="0.25">
      <c r="A400" s="16"/>
      <c r="B400" s="17"/>
      <c r="C400" s="106">
        <f t="shared" si="38"/>
        <v>0</v>
      </c>
      <c r="D400" s="17"/>
      <c r="E400" s="17"/>
      <c r="F400" s="17"/>
      <c r="G400" s="17"/>
      <c r="H400" s="17"/>
      <c r="I400" s="17"/>
      <c r="J400" s="17"/>
      <c r="K400" s="17"/>
      <c r="L400" s="106">
        <f t="shared" si="39"/>
        <v>0</v>
      </c>
      <c r="M400" s="106">
        <f t="shared" si="40"/>
        <v>0</v>
      </c>
      <c r="N400" s="114">
        <f t="shared" si="36"/>
        <v>0</v>
      </c>
      <c r="O400" s="114">
        <f t="shared" si="41"/>
        <v>0</v>
      </c>
      <c r="P400" s="111">
        <f t="shared" si="37"/>
        <v>0</v>
      </c>
    </row>
    <row r="401" spans="1:16" customFormat="1" x14ac:dyDescent="0.25">
      <c r="A401" s="16"/>
      <c r="B401" s="17"/>
      <c r="C401" s="106">
        <f t="shared" si="38"/>
        <v>0</v>
      </c>
      <c r="D401" s="17"/>
      <c r="E401" s="17"/>
      <c r="F401" s="17"/>
      <c r="G401" s="17"/>
      <c r="H401" s="17"/>
      <c r="I401" s="17"/>
      <c r="J401" s="17"/>
      <c r="K401" s="17"/>
      <c r="L401" s="106">
        <f t="shared" si="39"/>
        <v>0</v>
      </c>
      <c r="M401" s="106">
        <f t="shared" si="40"/>
        <v>0</v>
      </c>
      <c r="N401" s="114">
        <f t="shared" si="36"/>
        <v>0</v>
      </c>
      <c r="O401" s="114">
        <f t="shared" si="41"/>
        <v>0</v>
      </c>
      <c r="P401" s="111">
        <f t="shared" si="37"/>
        <v>0</v>
      </c>
    </row>
    <row r="402" spans="1:16" customFormat="1" x14ac:dyDescent="0.25">
      <c r="A402" s="16"/>
      <c r="B402" s="17"/>
      <c r="C402" s="106">
        <f t="shared" si="38"/>
        <v>0</v>
      </c>
      <c r="D402" s="17"/>
      <c r="E402" s="17"/>
      <c r="F402" s="17"/>
      <c r="G402" s="17"/>
      <c r="H402" s="17"/>
      <c r="I402" s="17"/>
      <c r="J402" s="17"/>
      <c r="K402" s="17"/>
      <c r="L402" s="106">
        <f t="shared" si="39"/>
        <v>0</v>
      </c>
      <c r="M402" s="106">
        <f t="shared" si="40"/>
        <v>0</v>
      </c>
      <c r="N402" s="114">
        <f t="shared" si="36"/>
        <v>0</v>
      </c>
      <c r="O402" s="114">
        <f t="shared" si="41"/>
        <v>0</v>
      </c>
      <c r="P402" s="111">
        <f t="shared" si="37"/>
        <v>0</v>
      </c>
    </row>
    <row r="403" spans="1:16" customFormat="1" x14ac:dyDescent="0.25">
      <c r="A403" s="16"/>
      <c r="B403" s="17"/>
      <c r="C403" s="106">
        <f t="shared" si="38"/>
        <v>0</v>
      </c>
      <c r="D403" s="17"/>
      <c r="E403" s="17"/>
      <c r="F403" s="17"/>
      <c r="G403" s="17"/>
      <c r="H403" s="17"/>
      <c r="I403" s="17"/>
      <c r="J403" s="17"/>
      <c r="K403" s="17"/>
      <c r="L403" s="106">
        <f t="shared" si="39"/>
        <v>0</v>
      </c>
      <c r="M403" s="106">
        <f t="shared" si="40"/>
        <v>0</v>
      </c>
      <c r="N403" s="114">
        <f t="shared" si="36"/>
        <v>0</v>
      </c>
      <c r="O403" s="114">
        <f t="shared" si="41"/>
        <v>0</v>
      </c>
      <c r="P403" s="111">
        <f t="shared" si="37"/>
        <v>0</v>
      </c>
    </row>
    <row r="404" spans="1:16" customFormat="1" x14ac:dyDescent="0.25">
      <c r="A404" s="16"/>
      <c r="B404" s="17"/>
      <c r="C404" s="106">
        <f t="shared" si="38"/>
        <v>0</v>
      </c>
      <c r="D404" s="17"/>
      <c r="E404" s="17"/>
      <c r="F404" s="17"/>
      <c r="G404" s="17"/>
      <c r="H404" s="17"/>
      <c r="I404" s="17"/>
      <c r="J404" s="17"/>
      <c r="K404" s="17"/>
      <c r="L404" s="106">
        <f t="shared" si="39"/>
        <v>0</v>
      </c>
      <c r="M404" s="106">
        <f t="shared" si="40"/>
        <v>0</v>
      </c>
      <c r="N404" s="114">
        <f t="shared" si="36"/>
        <v>0</v>
      </c>
      <c r="O404" s="114">
        <f t="shared" si="41"/>
        <v>0</v>
      </c>
      <c r="P404" s="111">
        <f t="shared" si="37"/>
        <v>0</v>
      </c>
    </row>
    <row r="405" spans="1:16" customFormat="1" x14ac:dyDescent="0.25">
      <c r="A405" s="16"/>
      <c r="B405" s="17"/>
      <c r="C405" s="106">
        <f t="shared" si="38"/>
        <v>0</v>
      </c>
      <c r="D405" s="17"/>
      <c r="E405" s="17"/>
      <c r="F405" s="17"/>
      <c r="G405" s="17"/>
      <c r="H405" s="17"/>
      <c r="I405" s="17"/>
      <c r="J405" s="17"/>
      <c r="K405" s="17"/>
      <c r="L405" s="106">
        <f t="shared" si="39"/>
        <v>0</v>
      </c>
      <c r="M405" s="106">
        <f t="shared" si="40"/>
        <v>0</v>
      </c>
      <c r="N405" s="114">
        <f t="shared" si="36"/>
        <v>0</v>
      </c>
      <c r="O405" s="114">
        <f t="shared" si="41"/>
        <v>0</v>
      </c>
      <c r="P405" s="111">
        <f t="shared" si="37"/>
        <v>0</v>
      </c>
    </row>
    <row r="406" spans="1:16" customFormat="1" x14ac:dyDescent="0.25">
      <c r="A406" s="16"/>
      <c r="B406" s="17"/>
      <c r="C406" s="106">
        <f t="shared" si="38"/>
        <v>0</v>
      </c>
      <c r="D406" s="17"/>
      <c r="E406" s="17"/>
      <c r="F406" s="17"/>
      <c r="G406" s="17"/>
      <c r="H406" s="17"/>
      <c r="I406" s="17"/>
      <c r="J406" s="17"/>
      <c r="K406" s="17"/>
      <c r="L406" s="106">
        <f t="shared" si="39"/>
        <v>0</v>
      </c>
      <c r="M406" s="106">
        <f t="shared" si="40"/>
        <v>0</v>
      </c>
      <c r="N406" s="114">
        <f t="shared" si="36"/>
        <v>0</v>
      </c>
      <c r="O406" s="114">
        <f t="shared" si="41"/>
        <v>0</v>
      </c>
      <c r="P406" s="111">
        <f t="shared" si="37"/>
        <v>0</v>
      </c>
    </row>
    <row r="407" spans="1:16" customFormat="1" x14ac:dyDescent="0.25">
      <c r="A407" s="16"/>
      <c r="B407" s="17"/>
      <c r="C407" s="106">
        <f t="shared" si="38"/>
        <v>0</v>
      </c>
      <c r="D407" s="17"/>
      <c r="E407" s="17"/>
      <c r="F407" s="17"/>
      <c r="G407" s="17"/>
      <c r="H407" s="17"/>
      <c r="I407" s="17"/>
      <c r="J407" s="17"/>
      <c r="K407" s="17"/>
      <c r="L407" s="106">
        <f t="shared" si="39"/>
        <v>0</v>
      </c>
      <c r="M407" s="106">
        <f t="shared" si="40"/>
        <v>0</v>
      </c>
      <c r="N407" s="114">
        <f t="shared" si="36"/>
        <v>0</v>
      </c>
      <c r="O407" s="114">
        <f t="shared" si="41"/>
        <v>0</v>
      </c>
      <c r="P407" s="111">
        <f t="shared" si="37"/>
        <v>0</v>
      </c>
    </row>
    <row r="408" spans="1:16" customFormat="1" x14ac:dyDescent="0.25">
      <c r="A408" s="16"/>
      <c r="B408" s="17"/>
      <c r="C408" s="106">
        <f t="shared" si="38"/>
        <v>0</v>
      </c>
      <c r="D408" s="17"/>
      <c r="E408" s="17"/>
      <c r="F408" s="17"/>
      <c r="G408" s="17"/>
      <c r="H408" s="17"/>
      <c r="I408" s="17"/>
      <c r="J408" s="17"/>
      <c r="K408" s="17"/>
      <c r="L408" s="106">
        <f t="shared" si="39"/>
        <v>0</v>
      </c>
      <c r="M408" s="106">
        <f t="shared" si="40"/>
        <v>0</v>
      </c>
      <c r="N408" s="114">
        <f t="shared" si="36"/>
        <v>0</v>
      </c>
      <c r="O408" s="114">
        <f t="shared" si="41"/>
        <v>0</v>
      </c>
      <c r="P408" s="111">
        <f t="shared" si="37"/>
        <v>0</v>
      </c>
    </row>
    <row r="409" spans="1:16" customFormat="1" x14ac:dyDescent="0.25">
      <c r="A409" s="16"/>
      <c r="B409" s="17"/>
      <c r="C409" s="106">
        <f t="shared" si="38"/>
        <v>0</v>
      </c>
      <c r="D409" s="17"/>
      <c r="E409" s="17"/>
      <c r="F409" s="17"/>
      <c r="G409" s="17"/>
      <c r="H409" s="17"/>
      <c r="I409" s="17"/>
      <c r="J409" s="17"/>
      <c r="K409" s="17"/>
      <c r="L409" s="106">
        <f t="shared" si="39"/>
        <v>0</v>
      </c>
      <c r="M409" s="106">
        <f t="shared" si="40"/>
        <v>0</v>
      </c>
      <c r="N409" s="114">
        <f t="shared" si="36"/>
        <v>0</v>
      </c>
      <c r="O409" s="114">
        <f t="shared" si="41"/>
        <v>0</v>
      </c>
      <c r="P409" s="111">
        <f t="shared" si="37"/>
        <v>0</v>
      </c>
    </row>
    <row r="410" spans="1:16" customFormat="1" x14ac:dyDescent="0.25">
      <c r="A410" s="16"/>
      <c r="B410" s="17"/>
      <c r="C410" s="106">
        <f t="shared" si="38"/>
        <v>0</v>
      </c>
      <c r="D410" s="17"/>
      <c r="E410" s="17"/>
      <c r="F410" s="17"/>
      <c r="G410" s="17"/>
      <c r="H410" s="17"/>
      <c r="I410" s="17"/>
      <c r="J410" s="17"/>
      <c r="K410" s="17"/>
      <c r="L410" s="106">
        <f t="shared" si="39"/>
        <v>0</v>
      </c>
      <c r="M410" s="106">
        <f t="shared" si="40"/>
        <v>0</v>
      </c>
      <c r="N410" s="114">
        <f t="shared" si="36"/>
        <v>0</v>
      </c>
      <c r="O410" s="114">
        <f t="shared" si="41"/>
        <v>0</v>
      </c>
      <c r="P410" s="111">
        <f t="shared" si="37"/>
        <v>0</v>
      </c>
    </row>
    <row r="411" spans="1:16" customFormat="1" x14ac:dyDescent="0.25">
      <c r="A411" s="16"/>
      <c r="B411" s="17"/>
      <c r="C411" s="106">
        <f t="shared" si="38"/>
        <v>0</v>
      </c>
      <c r="D411" s="17"/>
      <c r="E411" s="17"/>
      <c r="F411" s="17"/>
      <c r="G411" s="17"/>
      <c r="H411" s="17"/>
      <c r="I411" s="17"/>
      <c r="J411" s="17"/>
      <c r="K411" s="17"/>
      <c r="L411" s="106">
        <f t="shared" si="39"/>
        <v>0</v>
      </c>
      <c r="M411" s="106">
        <f t="shared" si="40"/>
        <v>0</v>
      </c>
      <c r="N411" s="114">
        <f t="shared" si="36"/>
        <v>0</v>
      </c>
      <c r="O411" s="114">
        <f t="shared" si="41"/>
        <v>0</v>
      </c>
      <c r="P411" s="111">
        <f t="shared" si="37"/>
        <v>0</v>
      </c>
    </row>
    <row r="412" spans="1:16" customFormat="1" x14ac:dyDescent="0.25">
      <c r="A412" s="16"/>
      <c r="B412" s="17"/>
      <c r="C412" s="106">
        <f t="shared" si="38"/>
        <v>0</v>
      </c>
      <c r="D412" s="17"/>
      <c r="E412" s="17"/>
      <c r="F412" s="17"/>
      <c r="G412" s="17"/>
      <c r="H412" s="17"/>
      <c r="I412" s="17"/>
      <c r="J412" s="17"/>
      <c r="K412" s="17"/>
      <c r="L412" s="106">
        <f t="shared" si="39"/>
        <v>0</v>
      </c>
      <c r="M412" s="106">
        <f t="shared" si="40"/>
        <v>0</v>
      </c>
      <c r="N412" s="114">
        <f t="shared" si="36"/>
        <v>0</v>
      </c>
      <c r="O412" s="114">
        <f t="shared" si="41"/>
        <v>0</v>
      </c>
      <c r="P412" s="111">
        <f t="shared" si="37"/>
        <v>0</v>
      </c>
    </row>
    <row r="413" spans="1:16" customFormat="1" x14ac:dyDescent="0.25">
      <c r="A413" s="16"/>
      <c r="B413" s="17"/>
      <c r="C413" s="106">
        <f t="shared" si="38"/>
        <v>0</v>
      </c>
      <c r="D413" s="17"/>
      <c r="E413" s="17"/>
      <c r="F413" s="17"/>
      <c r="G413" s="17"/>
      <c r="H413" s="17"/>
      <c r="I413" s="17"/>
      <c r="J413" s="17"/>
      <c r="K413" s="17"/>
      <c r="L413" s="106">
        <f t="shared" si="39"/>
        <v>0</v>
      </c>
      <c r="M413" s="106">
        <f t="shared" si="40"/>
        <v>0</v>
      </c>
      <c r="N413" s="114">
        <f t="shared" si="36"/>
        <v>0</v>
      </c>
      <c r="O413" s="114">
        <f t="shared" si="41"/>
        <v>0</v>
      </c>
      <c r="P413" s="111">
        <f t="shared" si="37"/>
        <v>0</v>
      </c>
    </row>
    <row r="414" spans="1:16" customFormat="1" x14ac:dyDescent="0.25">
      <c r="A414" s="16"/>
      <c r="B414" s="17"/>
      <c r="C414" s="106">
        <f t="shared" si="38"/>
        <v>0</v>
      </c>
      <c r="D414" s="17"/>
      <c r="E414" s="17"/>
      <c r="F414" s="17"/>
      <c r="G414" s="17"/>
      <c r="H414" s="17"/>
      <c r="I414" s="17"/>
      <c r="J414" s="17"/>
      <c r="K414" s="17"/>
      <c r="L414" s="106">
        <f t="shared" si="39"/>
        <v>0</v>
      </c>
      <c r="M414" s="106">
        <f t="shared" si="40"/>
        <v>0</v>
      </c>
      <c r="N414" s="114">
        <f t="shared" si="36"/>
        <v>0</v>
      </c>
      <c r="O414" s="114">
        <f t="shared" si="41"/>
        <v>0</v>
      </c>
      <c r="P414" s="111">
        <f t="shared" si="37"/>
        <v>0</v>
      </c>
    </row>
    <row r="415" spans="1:16" customFormat="1" x14ac:dyDescent="0.25">
      <c r="A415" s="16"/>
      <c r="B415" s="17"/>
      <c r="C415" s="106">
        <f t="shared" si="38"/>
        <v>0</v>
      </c>
      <c r="D415" s="17"/>
      <c r="E415" s="17"/>
      <c r="F415" s="17"/>
      <c r="G415" s="17"/>
      <c r="H415" s="17"/>
      <c r="I415" s="17"/>
      <c r="J415" s="17"/>
      <c r="K415" s="17"/>
      <c r="L415" s="106">
        <f t="shared" si="39"/>
        <v>0</v>
      </c>
      <c r="M415" s="106">
        <f t="shared" si="40"/>
        <v>0</v>
      </c>
      <c r="N415" s="114">
        <f t="shared" si="36"/>
        <v>0</v>
      </c>
      <c r="O415" s="114">
        <f t="shared" si="41"/>
        <v>0</v>
      </c>
      <c r="P415" s="111">
        <f t="shared" si="37"/>
        <v>0</v>
      </c>
    </row>
    <row r="416" spans="1:16" customFormat="1" x14ac:dyDescent="0.25">
      <c r="A416" s="16"/>
      <c r="B416" s="17"/>
      <c r="C416" s="106">
        <f t="shared" si="38"/>
        <v>0</v>
      </c>
      <c r="D416" s="17"/>
      <c r="E416" s="17"/>
      <c r="F416" s="17"/>
      <c r="G416" s="17"/>
      <c r="H416" s="17"/>
      <c r="I416" s="17"/>
      <c r="J416" s="17"/>
      <c r="K416" s="17"/>
      <c r="L416" s="106">
        <f t="shared" si="39"/>
        <v>0</v>
      </c>
      <c r="M416" s="106">
        <f t="shared" si="40"/>
        <v>0</v>
      </c>
      <c r="N416" s="114">
        <f t="shared" si="36"/>
        <v>0</v>
      </c>
      <c r="O416" s="114">
        <f t="shared" si="41"/>
        <v>0</v>
      </c>
      <c r="P416" s="111">
        <f t="shared" si="37"/>
        <v>0</v>
      </c>
    </row>
    <row r="417" spans="1:16" customFormat="1" x14ac:dyDescent="0.25">
      <c r="A417" s="16"/>
      <c r="B417" s="17"/>
      <c r="C417" s="106">
        <f t="shared" si="38"/>
        <v>0</v>
      </c>
      <c r="D417" s="17"/>
      <c r="E417" s="17"/>
      <c r="F417" s="17"/>
      <c r="G417" s="17"/>
      <c r="H417" s="17"/>
      <c r="I417" s="17"/>
      <c r="J417" s="17"/>
      <c r="K417" s="17"/>
      <c r="L417" s="106">
        <f t="shared" si="39"/>
        <v>0</v>
      </c>
      <c r="M417" s="106">
        <f t="shared" si="40"/>
        <v>0</v>
      </c>
      <c r="N417" s="114">
        <f t="shared" si="36"/>
        <v>0</v>
      </c>
      <c r="O417" s="114">
        <f t="shared" si="41"/>
        <v>0</v>
      </c>
      <c r="P417" s="111">
        <f t="shared" si="37"/>
        <v>0</v>
      </c>
    </row>
    <row r="418" spans="1:16" customFormat="1" x14ac:dyDescent="0.25">
      <c r="A418" s="16"/>
      <c r="B418" s="17"/>
      <c r="C418" s="106">
        <f t="shared" si="38"/>
        <v>0</v>
      </c>
      <c r="D418" s="17"/>
      <c r="E418" s="17"/>
      <c r="F418" s="17"/>
      <c r="G418" s="17"/>
      <c r="H418" s="17"/>
      <c r="I418" s="17"/>
      <c r="J418" s="17"/>
      <c r="K418" s="17"/>
      <c r="L418" s="106">
        <f t="shared" si="39"/>
        <v>0</v>
      </c>
      <c r="M418" s="106">
        <f t="shared" si="40"/>
        <v>0</v>
      </c>
      <c r="N418" s="114">
        <f t="shared" si="36"/>
        <v>0</v>
      </c>
      <c r="O418" s="114">
        <f t="shared" si="41"/>
        <v>0</v>
      </c>
      <c r="P418" s="111">
        <f t="shared" si="37"/>
        <v>0</v>
      </c>
    </row>
    <row r="419" spans="1:16" customFormat="1" x14ac:dyDescent="0.25">
      <c r="A419" s="16"/>
      <c r="B419" s="17"/>
      <c r="C419" s="106">
        <f t="shared" si="38"/>
        <v>0</v>
      </c>
      <c r="D419" s="17"/>
      <c r="E419" s="17"/>
      <c r="F419" s="17"/>
      <c r="G419" s="17"/>
      <c r="H419" s="17"/>
      <c r="I419" s="17"/>
      <c r="J419" s="17"/>
      <c r="K419" s="17"/>
      <c r="L419" s="106">
        <f t="shared" si="39"/>
        <v>0</v>
      </c>
      <c r="M419" s="106">
        <f t="shared" si="40"/>
        <v>0</v>
      </c>
      <c r="N419" s="114">
        <f t="shared" si="36"/>
        <v>0</v>
      </c>
      <c r="O419" s="114">
        <f t="shared" si="41"/>
        <v>0</v>
      </c>
      <c r="P419" s="111">
        <f t="shared" si="37"/>
        <v>0</v>
      </c>
    </row>
    <row r="420" spans="1:16" customFormat="1" x14ac:dyDescent="0.25">
      <c r="A420" s="16"/>
      <c r="B420" s="17"/>
      <c r="C420" s="106">
        <f t="shared" si="38"/>
        <v>0</v>
      </c>
      <c r="D420" s="17"/>
      <c r="E420" s="17"/>
      <c r="F420" s="17"/>
      <c r="G420" s="17"/>
      <c r="H420" s="17"/>
      <c r="I420" s="17"/>
      <c r="J420" s="17"/>
      <c r="K420" s="17"/>
      <c r="L420" s="106">
        <f t="shared" si="39"/>
        <v>0</v>
      </c>
      <c r="M420" s="106">
        <f t="shared" si="40"/>
        <v>0</v>
      </c>
      <c r="N420" s="114">
        <f t="shared" si="36"/>
        <v>0</v>
      </c>
      <c r="O420" s="114">
        <f t="shared" si="41"/>
        <v>0</v>
      </c>
      <c r="P420" s="111">
        <f t="shared" si="37"/>
        <v>0</v>
      </c>
    </row>
    <row r="421" spans="1:16" customFormat="1" x14ac:dyDescent="0.25">
      <c r="A421" s="16"/>
      <c r="B421" s="17"/>
      <c r="C421" s="106">
        <f t="shared" si="38"/>
        <v>0</v>
      </c>
      <c r="D421" s="17"/>
      <c r="E421" s="17"/>
      <c r="F421" s="17"/>
      <c r="G421" s="17"/>
      <c r="H421" s="17"/>
      <c r="I421" s="17"/>
      <c r="J421" s="17"/>
      <c r="K421" s="17"/>
      <c r="L421" s="106">
        <f t="shared" si="39"/>
        <v>0</v>
      </c>
      <c r="M421" s="106">
        <f t="shared" si="40"/>
        <v>0</v>
      </c>
      <c r="N421" s="114">
        <f t="shared" si="36"/>
        <v>0</v>
      </c>
      <c r="O421" s="114">
        <f t="shared" si="41"/>
        <v>0</v>
      </c>
      <c r="P421" s="111">
        <f t="shared" si="37"/>
        <v>0</v>
      </c>
    </row>
    <row r="422" spans="1:16" customFormat="1" x14ac:dyDescent="0.25">
      <c r="A422" s="16"/>
      <c r="B422" s="17"/>
      <c r="C422" s="106">
        <f t="shared" si="38"/>
        <v>0</v>
      </c>
      <c r="D422" s="17"/>
      <c r="E422" s="17"/>
      <c r="F422" s="17"/>
      <c r="G422" s="17"/>
      <c r="H422" s="17"/>
      <c r="I422" s="17"/>
      <c r="J422" s="17"/>
      <c r="K422" s="17"/>
      <c r="L422" s="106">
        <f t="shared" si="39"/>
        <v>0</v>
      </c>
      <c r="M422" s="106">
        <f t="shared" si="40"/>
        <v>0</v>
      </c>
      <c r="N422" s="114">
        <f t="shared" si="36"/>
        <v>0</v>
      </c>
      <c r="O422" s="114">
        <f t="shared" si="41"/>
        <v>0</v>
      </c>
      <c r="P422" s="111">
        <f t="shared" si="37"/>
        <v>0</v>
      </c>
    </row>
    <row r="423" spans="1:16" customFormat="1" x14ac:dyDescent="0.25">
      <c r="A423" s="16"/>
      <c r="B423" s="17"/>
      <c r="C423" s="106">
        <f t="shared" si="38"/>
        <v>0</v>
      </c>
      <c r="D423" s="17"/>
      <c r="E423" s="17"/>
      <c r="F423" s="17"/>
      <c r="G423" s="17"/>
      <c r="H423" s="17"/>
      <c r="I423" s="17"/>
      <c r="J423" s="17"/>
      <c r="K423" s="17"/>
      <c r="L423" s="106">
        <f t="shared" si="39"/>
        <v>0</v>
      </c>
      <c r="M423" s="106">
        <f t="shared" si="40"/>
        <v>0</v>
      </c>
      <c r="N423" s="114">
        <f t="shared" si="36"/>
        <v>0</v>
      </c>
      <c r="O423" s="114">
        <f t="shared" si="41"/>
        <v>0</v>
      </c>
      <c r="P423" s="111">
        <f t="shared" si="37"/>
        <v>0</v>
      </c>
    </row>
    <row r="424" spans="1:16" customFormat="1" x14ac:dyDescent="0.25">
      <c r="A424" s="16"/>
      <c r="B424" s="17"/>
      <c r="C424" s="106">
        <f t="shared" si="38"/>
        <v>0</v>
      </c>
      <c r="D424" s="17"/>
      <c r="E424" s="17"/>
      <c r="F424" s="17"/>
      <c r="G424" s="17"/>
      <c r="H424" s="17"/>
      <c r="I424" s="17"/>
      <c r="J424" s="17"/>
      <c r="K424" s="17"/>
      <c r="L424" s="106">
        <f t="shared" si="39"/>
        <v>0</v>
      </c>
      <c r="M424" s="106">
        <f t="shared" si="40"/>
        <v>0</v>
      </c>
      <c r="N424" s="114">
        <f t="shared" si="36"/>
        <v>0</v>
      </c>
      <c r="O424" s="114">
        <f t="shared" si="41"/>
        <v>0</v>
      </c>
      <c r="P424" s="111">
        <f t="shared" si="37"/>
        <v>0</v>
      </c>
    </row>
    <row r="425" spans="1:16" customFormat="1" x14ac:dyDescent="0.25">
      <c r="A425" s="16"/>
      <c r="B425" s="17"/>
      <c r="C425" s="106">
        <f t="shared" si="38"/>
        <v>0</v>
      </c>
      <c r="D425" s="17"/>
      <c r="E425" s="17"/>
      <c r="F425" s="17"/>
      <c r="G425" s="17"/>
      <c r="H425" s="17"/>
      <c r="I425" s="17"/>
      <c r="J425" s="17"/>
      <c r="K425" s="17"/>
      <c r="L425" s="106">
        <f t="shared" si="39"/>
        <v>0</v>
      </c>
      <c r="M425" s="106">
        <f t="shared" si="40"/>
        <v>0</v>
      </c>
      <c r="N425" s="114">
        <f t="shared" si="36"/>
        <v>0</v>
      </c>
      <c r="O425" s="114">
        <f t="shared" si="41"/>
        <v>0</v>
      </c>
      <c r="P425" s="111">
        <f t="shared" si="37"/>
        <v>0</v>
      </c>
    </row>
    <row r="426" spans="1:16" customFormat="1" x14ac:dyDescent="0.25">
      <c r="A426" s="16"/>
      <c r="B426" s="17"/>
      <c r="C426" s="106">
        <f t="shared" si="38"/>
        <v>0</v>
      </c>
      <c r="D426" s="17"/>
      <c r="E426" s="17"/>
      <c r="F426" s="17"/>
      <c r="G426" s="17"/>
      <c r="H426" s="17"/>
      <c r="I426" s="17"/>
      <c r="J426" s="17"/>
      <c r="K426" s="17"/>
      <c r="L426" s="106">
        <f t="shared" si="39"/>
        <v>0</v>
      </c>
      <c r="M426" s="106">
        <f t="shared" si="40"/>
        <v>0</v>
      </c>
      <c r="N426" s="114">
        <f t="shared" si="36"/>
        <v>0</v>
      </c>
      <c r="O426" s="114">
        <f t="shared" si="41"/>
        <v>0</v>
      </c>
      <c r="P426" s="111">
        <f t="shared" si="37"/>
        <v>0</v>
      </c>
    </row>
    <row r="427" spans="1:16" customFormat="1" x14ac:dyDescent="0.25">
      <c r="A427" s="16"/>
      <c r="B427" s="17"/>
      <c r="C427" s="106">
        <f t="shared" si="38"/>
        <v>0</v>
      </c>
      <c r="D427" s="17"/>
      <c r="E427" s="17"/>
      <c r="F427" s="17"/>
      <c r="G427" s="17"/>
      <c r="H427" s="17"/>
      <c r="I427" s="17"/>
      <c r="J427" s="17"/>
      <c r="K427" s="17"/>
      <c r="L427" s="106">
        <f t="shared" si="39"/>
        <v>0</v>
      </c>
      <c r="M427" s="106">
        <f t="shared" si="40"/>
        <v>0</v>
      </c>
      <c r="N427" s="114">
        <f t="shared" si="36"/>
        <v>0</v>
      </c>
      <c r="O427" s="114">
        <f t="shared" si="41"/>
        <v>0</v>
      </c>
      <c r="P427" s="111">
        <f t="shared" si="37"/>
        <v>0</v>
      </c>
    </row>
    <row r="428" spans="1:16" customFormat="1" x14ac:dyDescent="0.25">
      <c r="A428" s="16"/>
      <c r="B428" s="17"/>
      <c r="C428" s="106">
        <f t="shared" si="38"/>
        <v>0</v>
      </c>
      <c r="D428" s="17"/>
      <c r="E428" s="17"/>
      <c r="F428" s="17"/>
      <c r="G428" s="17"/>
      <c r="H428" s="17"/>
      <c r="I428" s="17"/>
      <c r="J428" s="17"/>
      <c r="K428" s="17"/>
      <c r="L428" s="106">
        <f t="shared" si="39"/>
        <v>0</v>
      </c>
      <c r="M428" s="106">
        <f t="shared" si="40"/>
        <v>0</v>
      </c>
      <c r="N428" s="114">
        <f t="shared" si="36"/>
        <v>0</v>
      </c>
      <c r="O428" s="114">
        <f t="shared" si="41"/>
        <v>0</v>
      </c>
      <c r="P428" s="111">
        <f t="shared" si="37"/>
        <v>0</v>
      </c>
    </row>
    <row r="429" spans="1:16" customFormat="1" x14ac:dyDescent="0.25">
      <c r="A429" s="16"/>
      <c r="B429" s="17"/>
      <c r="C429" s="106">
        <f t="shared" si="38"/>
        <v>0</v>
      </c>
      <c r="D429" s="17"/>
      <c r="E429" s="17"/>
      <c r="F429" s="17"/>
      <c r="G429" s="17"/>
      <c r="H429" s="17"/>
      <c r="I429" s="17"/>
      <c r="J429" s="17"/>
      <c r="K429" s="17"/>
      <c r="L429" s="106">
        <f t="shared" si="39"/>
        <v>0</v>
      </c>
      <c r="M429" s="106">
        <f t="shared" si="40"/>
        <v>0</v>
      </c>
      <c r="N429" s="114">
        <f t="shared" si="36"/>
        <v>0</v>
      </c>
      <c r="O429" s="114">
        <f t="shared" si="41"/>
        <v>0</v>
      </c>
      <c r="P429" s="111">
        <f t="shared" si="37"/>
        <v>0</v>
      </c>
    </row>
    <row r="430" spans="1:16" customFormat="1" x14ac:dyDescent="0.25">
      <c r="A430" s="16"/>
      <c r="B430" s="17"/>
      <c r="C430" s="106">
        <f t="shared" si="38"/>
        <v>0</v>
      </c>
      <c r="D430" s="17"/>
      <c r="E430" s="17"/>
      <c r="F430" s="17"/>
      <c r="G430" s="17"/>
      <c r="H430" s="17"/>
      <c r="I430" s="17"/>
      <c r="J430" s="17"/>
      <c r="K430" s="17"/>
      <c r="L430" s="106">
        <f t="shared" si="39"/>
        <v>0</v>
      </c>
      <c r="M430" s="106">
        <f t="shared" si="40"/>
        <v>0</v>
      </c>
      <c r="N430" s="114">
        <f t="shared" si="36"/>
        <v>0</v>
      </c>
      <c r="O430" s="114">
        <f t="shared" si="41"/>
        <v>0</v>
      </c>
      <c r="P430" s="111">
        <f t="shared" si="37"/>
        <v>0</v>
      </c>
    </row>
    <row r="431" spans="1:16" customFormat="1" x14ac:dyDescent="0.25">
      <c r="A431" s="16"/>
      <c r="B431" s="17"/>
      <c r="C431" s="106">
        <f t="shared" si="38"/>
        <v>0</v>
      </c>
      <c r="D431" s="17"/>
      <c r="E431" s="17"/>
      <c r="F431" s="17"/>
      <c r="G431" s="17"/>
      <c r="H431" s="17"/>
      <c r="I431" s="17"/>
      <c r="J431" s="17"/>
      <c r="K431" s="17"/>
      <c r="L431" s="106">
        <f t="shared" si="39"/>
        <v>0</v>
      </c>
      <c r="M431" s="106">
        <f t="shared" si="40"/>
        <v>0</v>
      </c>
      <c r="N431" s="114">
        <f t="shared" si="36"/>
        <v>0</v>
      </c>
      <c r="O431" s="114">
        <f t="shared" si="41"/>
        <v>0</v>
      </c>
      <c r="P431" s="111">
        <f t="shared" si="37"/>
        <v>0</v>
      </c>
    </row>
    <row r="432" spans="1:16" customFormat="1" x14ac:dyDescent="0.25">
      <c r="A432" s="16"/>
      <c r="B432" s="17"/>
      <c r="C432" s="106">
        <f t="shared" si="38"/>
        <v>0</v>
      </c>
      <c r="D432" s="17"/>
      <c r="E432" s="17"/>
      <c r="F432" s="17"/>
      <c r="G432" s="17"/>
      <c r="H432" s="17"/>
      <c r="I432" s="17"/>
      <c r="J432" s="17"/>
      <c r="K432" s="17"/>
      <c r="L432" s="106">
        <f t="shared" si="39"/>
        <v>0</v>
      </c>
      <c r="M432" s="106">
        <f t="shared" si="40"/>
        <v>0</v>
      </c>
      <c r="N432" s="114">
        <f t="shared" si="36"/>
        <v>0</v>
      </c>
      <c r="O432" s="114">
        <f t="shared" si="41"/>
        <v>0</v>
      </c>
      <c r="P432" s="111">
        <f t="shared" si="37"/>
        <v>0</v>
      </c>
    </row>
    <row r="433" spans="1:16" customFormat="1" x14ac:dyDescent="0.25">
      <c r="A433" s="16"/>
      <c r="B433" s="17"/>
      <c r="C433" s="106">
        <f t="shared" si="38"/>
        <v>0</v>
      </c>
      <c r="D433" s="17"/>
      <c r="E433" s="17"/>
      <c r="F433" s="17"/>
      <c r="G433" s="17"/>
      <c r="H433" s="17"/>
      <c r="I433" s="17"/>
      <c r="J433" s="17"/>
      <c r="K433" s="17"/>
      <c r="L433" s="106">
        <f t="shared" si="39"/>
        <v>0</v>
      </c>
      <c r="M433" s="106">
        <f t="shared" si="40"/>
        <v>0</v>
      </c>
      <c r="N433" s="114">
        <f t="shared" si="36"/>
        <v>0</v>
      </c>
      <c r="O433" s="114">
        <f t="shared" si="41"/>
        <v>0</v>
      </c>
      <c r="P433" s="111">
        <f t="shared" si="37"/>
        <v>0</v>
      </c>
    </row>
    <row r="434" spans="1:16" customFormat="1" x14ac:dyDescent="0.25">
      <c r="A434" s="16"/>
      <c r="B434" s="17"/>
      <c r="C434" s="106">
        <f t="shared" si="38"/>
        <v>0</v>
      </c>
      <c r="D434" s="17"/>
      <c r="E434" s="17"/>
      <c r="F434" s="17"/>
      <c r="G434" s="17"/>
      <c r="H434" s="17"/>
      <c r="I434" s="17"/>
      <c r="J434" s="17"/>
      <c r="K434" s="17"/>
      <c r="L434" s="106">
        <f t="shared" si="39"/>
        <v>0</v>
      </c>
      <c r="M434" s="106">
        <f t="shared" si="40"/>
        <v>0</v>
      </c>
      <c r="N434" s="114">
        <f t="shared" si="36"/>
        <v>0</v>
      </c>
      <c r="O434" s="114">
        <f t="shared" si="41"/>
        <v>0</v>
      </c>
      <c r="P434" s="111">
        <f t="shared" si="37"/>
        <v>0</v>
      </c>
    </row>
    <row r="435" spans="1:16" customFormat="1" x14ac:dyDescent="0.25">
      <c r="A435" s="16"/>
      <c r="B435" s="17"/>
      <c r="C435" s="106">
        <f t="shared" si="38"/>
        <v>0</v>
      </c>
      <c r="D435" s="17"/>
      <c r="E435" s="17"/>
      <c r="F435" s="17"/>
      <c r="G435" s="17"/>
      <c r="H435" s="17"/>
      <c r="I435" s="17"/>
      <c r="J435" s="17"/>
      <c r="K435" s="17"/>
      <c r="L435" s="106">
        <f t="shared" si="39"/>
        <v>0</v>
      </c>
      <c r="M435" s="106">
        <f t="shared" si="40"/>
        <v>0</v>
      </c>
      <c r="N435" s="114">
        <f t="shared" si="36"/>
        <v>0</v>
      </c>
      <c r="O435" s="114">
        <f t="shared" si="41"/>
        <v>0</v>
      </c>
      <c r="P435" s="111">
        <f t="shared" si="37"/>
        <v>0</v>
      </c>
    </row>
    <row r="436" spans="1:16" customFormat="1" x14ac:dyDescent="0.25">
      <c r="A436" s="16"/>
      <c r="B436" s="17"/>
      <c r="C436" s="106">
        <f t="shared" si="38"/>
        <v>0</v>
      </c>
      <c r="D436" s="17"/>
      <c r="E436" s="17"/>
      <c r="F436" s="17"/>
      <c r="G436" s="17"/>
      <c r="H436" s="17"/>
      <c r="I436" s="17"/>
      <c r="J436" s="17"/>
      <c r="K436" s="17"/>
      <c r="L436" s="106">
        <f t="shared" si="39"/>
        <v>0</v>
      </c>
      <c r="M436" s="106">
        <f t="shared" si="40"/>
        <v>0</v>
      </c>
      <c r="N436" s="114">
        <f t="shared" si="36"/>
        <v>0</v>
      </c>
      <c r="O436" s="114">
        <f t="shared" si="41"/>
        <v>0</v>
      </c>
      <c r="P436" s="111">
        <f t="shared" si="37"/>
        <v>0</v>
      </c>
    </row>
    <row r="437" spans="1:16" customFormat="1" x14ac:dyDescent="0.25">
      <c r="A437" s="16"/>
      <c r="B437" s="17"/>
      <c r="C437" s="106">
        <f t="shared" si="38"/>
        <v>0</v>
      </c>
      <c r="D437" s="17"/>
      <c r="E437" s="17"/>
      <c r="F437" s="17"/>
      <c r="G437" s="17"/>
      <c r="H437" s="17"/>
      <c r="I437" s="17"/>
      <c r="J437" s="17"/>
      <c r="K437" s="17"/>
      <c r="L437" s="106">
        <f t="shared" si="39"/>
        <v>0</v>
      </c>
      <c r="M437" s="106">
        <f t="shared" si="40"/>
        <v>0</v>
      </c>
      <c r="N437" s="114">
        <f t="shared" si="36"/>
        <v>0</v>
      </c>
      <c r="O437" s="114">
        <f t="shared" si="41"/>
        <v>0</v>
      </c>
      <c r="P437" s="111">
        <f t="shared" si="37"/>
        <v>0</v>
      </c>
    </row>
    <row r="438" spans="1:16" customFormat="1" x14ac:dyDescent="0.25">
      <c r="A438" s="16"/>
      <c r="B438" s="17"/>
      <c r="C438" s="106">
        <f t="shared" si="38"/>
        <v>0</v>
      </c>
      <c r="D438" s="17"/>
      <c r="E438" s="17"/>
      <c r="F438" s="17"/>
      <c r="G438" s="17"/>
      <c r="H438" s="17"/>
      <c r="I438" s="17"/>
      <c r="J438" s="17"/>
      <c r="K438" s="17"/>
      <c r="L438" s="106">
        <f t="shared" si="39"/>
        <v>0</v>
      </c>
      <c r="M438" s="106">
        <f t="shared" si="40"/>
        <v>0</v>
      </c>
      <c r="N438" s="114">
        <f t="shared" si="36"/>
        <v>0</v>
      </c>
      <c r="O438" s="114">
        <f t="shared" si="41"/>
        <v>0</v>
      </c>
      <c r="P438" s="111">
        <f t="shared" si="37"/>
        <v>0</v>
      </c>
    </row>
    <row r="439" spans="1:16" customFormat="1" x14ac:dyDescent="0.25">
      <c r="A439" s="16"/>
      <c r="B439" s="17"/>
      <c r="C439" s="106">
        <f t="shared" si="38"/>
        <v>0</v>
      </c>
      <c r="D439" s="17"/>
      <c r="E439" s="17"/>
      <c r="F439" s="17"/>
      <c r="G439" s="17"/>
      <c r="H439" s="17"/>
      <c r="I439" s="17"/>
      <c r="J439" s="17"/>
      <c r="K439" s="17"/>
      <c r="L439" s="106">
        <f t="shared" si="39"/>
        <v>0</v>
      </c>
      <c r="M439" s="106">
        <f t="shared" si="40"/>
        <v>0</v>
      </c>
      <c r="N439" s="114">
        <f t="shared" si="36"/>
        <v>0</v>
      </c>
      <c r="O439" s="114">
        <f t="shared" si="41"/>
        <v>0</v>
      </c>
      <c r="P439" s="111">
        <f t="shared" si="37"/>
        <v>0</v>
      </c>
    </row>
    <row r="440" spans="1:16" customFormat="1" x14ac:dyDescent="0.25">
      <c r="A440" s="16"/>
      <c r="B440" s="17"/>
      <c r="C440" s="106">
        <f t="shared" si="38"/>
        <v>0</v>
      </c>
      <c r="D440" s="17"/>
      <c r="E440" s="17"/>
      <c r="F440" s="17"/>
      <c r="G440" s="17"/>
      <c r="H440" s="17"/>
      <c r="I440" s="17"/>
      <c r="J440" s="17"/>
      <c r="K440" s="17"/>
      <c r="L440" s="106">
        <f t="shared" si="39"/>
        <v>0</v>
      </c>
      <c r="M440" s="106">
        <f t="shared" si="40"/>
        <v>0</v>
      </c>
      <c r="N440" s="114">
        <f t="shared" si="36"/>
        <v>0</v>
      </c>
      <c r="O440" s="114">
        <f t="shared" si="41"/>
        <v>0</v>
      </c>
      <c r="P440" s="111">
        <f t="shared" si="37"/>
        <v>0</v>
      </c>
    </row>
    <row r="441" spans="1:16" customFormat="1" x14ac:dyDescent="0.25">
      <c r="A441" s="16"/>
      <c r="B441" s="17"/>
      <c r="C441" s="106">
        <f t="shared" si="38"/>
        <v>0</v>
      </c>
      <c r="D441" s="17"/>
      <c r="E441" s="17"/>
      <c r="F441" s="17"/>
      <c r="G441" s="17"/>
      <c r="H441" s="17"/>
      <c r="I441" s="17"/>
      <c r="J441" s="17"/>
      <c r="K441" s="17"/>
      <c r="L441" s="106">
        <f t="shared" si="39"/>
        <v>0</v>
      </c>
      <c r="M441" s="106">
        <f t="shared" si="40"/>
        <v>0</v>
      </c>
      <c r="N441" s="114">
        <f t="shared" si="36"/>
        <v>0</v>
      </c>
      <c r="O441" s="114">
        <f t="shared" si="41"/>
        <v>0</v>
      </c>
      <c r="P441" s="111">
        <f t="shared" si="37"/>
        <v>0</v>
      </c>
    </row>
    <row r="442" spans="1:16" customFormat="1" x14ac:dyDescent="0.25">
      <c r="A442" s="16"/>
      <c r="B442" s="17"/>
      <c r="C442" s="106">
        <f t="shared" si="38"/>
        <v>0</v>
      </c>
      <c r="D442" s="17"/>
      <c r="E442" s="17"/>
      <c r="F442" s="17"/>
      <c r="G442" s="17"/>
      <c r="H442" s="17"/>
      <c r="I442" s="17"/>
      <c r="J442" s="17"/>
      <c r="K442" s="17"/>
      <c r="L442" s="106">
        <f t="shared" si="39"/>
        <v>0</v>
      </c>
      <c r="M442" s="106">
        <f t="shared" si="40"/>
        <v>0</v>
      </c>
      <c r="N442" s="114">
        <f t="shared" si="36"/>
        <v>0</v>
      </c>
      <c r="O442" s="114">
        <f t="shared" si="41"/>
        <v>0</v>
      </c>
      <c r="P442" s="111">
        <f t="shared" si="37"/>
        <v>0</v>
      </c>
    </row>
    <row r="443" spans="1:16" customFormat="1" x14ac:dyDescent="0.25">
      <c r="A443" s="16"/>
      <c r="B443" s="17"/>
      <c r="C443" s="106">
        <f t="shared" si="38"/>
        <v>0</v>
      </c>
      <c r="D443" s="17"/>
      <c r="E443" s="17"/>
      <c r="F443" s="17"/>
      <c r="G443" s="17"/>
      <c r="H443" s="17"/>
      <c r="I443" s="17"/>
      <c r="J443" s="17"/>
      <c r="K443" s="17"/>
      <c r="L443" s="106">
        <f t="shared" si="39"/>
        <v>0</v>
      </c>
      <c r="M443" s="106">
        <f t="shared" si="40"/>
        <v>0</v>
      </c>
      <c r="N443" s="114">
        <f t="shared" si="36"/>
        <v>0</v>
      </c>
      <c r="O443" s="114">
        <f t="shared" si="41"/>
        <v>0</v>
      </c>
      <c r="P443" s="111">
        <f t="shared" si="37"/>
        <v>0</v>
      </c>
    </row>
    <row r="444" spans="1:16" customFormat="1" x14ac:dyDescent="0.25">
      <c r="A444" s="16"/>
      <c r="B444" s="17"/>
      <c r="C444" s="106">
        <f t="shared" si="38"/>
        <v>0</v>
      </c>
      <c r="D444" s="17"/>
      <c r="E444" s="17"/>
      <c r="F444" s="17"/>
      <c r="G444" s="17"/>
      <c r="H444" s="17"/>
      <c r="I444" s="17"/>
      <c r="J444" s="17"/>
      <c r="K444" s="17"/>
      <c r="L444" s="106">
        <f t="shared" si="39"/>
        <v>0</v>
      </c>
      <c r="M444" s="106">
        <f t="shared" si="40"/>
        <v>0</v>
      </c>
      <c r="N444" s="114">
        <f t="shared" si="36"/>
        <v>0</v>
      </c>
      <c r="O444" s="114">
        <f t="shared" si="41"/>
        <v>0</v>
      </c>
      <c r="P444" s="111">
        <f t="shared" si="37"/>
        <v>0</v>
      </c>
    </row>
    <row r="445" spans="1:16" customFormat="1" x14ac:dyDescent="0.25">
      <c r="A445" s="16"/>
      <c r="B445" s="17"/>
      <c r="C445" s="106">
        <f t="shared" si="38"/>
        <v>0</v>
      </c>
      <c r="D445" s="17"/>
      <c r="E445" s="17"/>
      <c r="F445" s="17"/>
      <c r="G445" s="17"/>
      <c r="H445" s="17"/>
      <c r="I445" s="17"/>
      <c r="J445" s="17"/>
      <c r="K445" s="17"/>
      <c r="L445" s="106">
        <f t="shared" si="39"/>
        <v>0</v>
      </c>
      <c r="M445" s="106">
        <f t="shared" si="40"/>
        <v>0</v>
      </c>
      <c r="N445" s="114">
        <f t="shared" si="36"/>
        <v>0</v>
      </c>
      <c r="O445" s="114">
        <f t="shared" si="41"/>
        <v>0</v>
      </c>
      <c r="P445" s="111">
        <f t="shared" si="37"/>
        <v>0</v>
      </c>
    </row>
    <row r="446" spans="1:16" customFormat="1" x14ac:dyDescent="0.25">
      <c r="A446" s="16"/>
      <c r="B446" s="17"/>
      <c r="C446" s="106">
        <f t="shared" si="38"/>
        <v>0</v>
      </c>
      <c r="D446" s="17"/>
      <c r="E446" s="17"/>
      <c r="F446" s="17"/>
      <c r="G446" s="17"/>
      <c r="H446" s="17"/>
      <c r="I446" s="17"/>
      <c r="J446" s="17"/>
      <c r="K446" s="17"/>
      <c r="L446" s="106">
        <f t="shared" si="39"/>
        <v>0</v>
      </c>
      <c r="M446" s="106">
        <f t="shared" si="40"/>
        <v>0</v>
      </c>
      <c r="N446" s="114">
        <f t="shared" si="36"/>
        <v>0</v>
      </c>
      <c r="O446" s="114">
        <f t="shared" si="41"/>
        <v>0</v>
      </c>
      <c r="P446" s="111">
        <f t="shared" si="37"/>
        <v>0</v>
      </c>
    </row>
    <row r="447" spans="1:16" customFormat="1" x14ac:dyDescent="0.25">
      <c r="A447" s="16"/>
      <c r="B447" s="17"/>
      <c r="C447" s="106">
        <f t="shared" si="38"/>
        <v>0</v>
      </c>
      <c r="D447" s="17"/>
      <c r="E447" s="17"/>
      <c r="F447" s="17"/>
      <c r="G447" s="17"/>
      <c r="H447" s="17"/>
      <c r="I447" s="17"/>
      <c r="J447" s="17"/>
      <c r="K447" s="17"/>
      <c r="L447" s="106">
        <f t="shared" si="39"/>
        <v>0</v>
      </c>
      <c r="M447" s="106">
        <f t="shared" si="40"/>
        <v>0</v>
      </c>
      <c r="N447" s="114">
        <f t="shared" si="36"/>
        <v>0</v>
      </c>
      <c r="O447" s="114">
        <f t="shared" si="41"/>
        <v>0</v>
      </c>
      <c r="P447" s="111">
        <f t="shared" si="37"/>
        <v>0</v>
      </c>
    </row>
    <row r="448" spans="1:16" customFormat="1" x14ac:dyDescent="0.25">
      <c r="A448" s="16"/>
      <c r="B448" s="17"/>
      <c r="C448" s="106">
        <f t="shared" si="38"/>
        <v>0</v>
      </c>
      <c r="D448" s="17"/>
      <c r="E448" s="17"/>
      <c r="F448" s="17"/>
      <c r="G448" s="17"/>
      <c r="H448" s="17"/>
      <c r="I448" s="17"/>
      <c r="J448" s="17"/>
      <c r="K448" s="17"/>
      <c r="L448" s="106">
        <f t="shared" si="39"/>
        <v>0</v>
      </c>
      <c r="M448" s="106">
        <f t="shared" si="40"/>
        <v>0</v>
      </c>
      <c r="N448" s="114">
        <f t="shared" si="36"/>
        <v>0</v>
      </c>
      <c r="O448" s="114">
        <f t="shared" si="41"/>
        <v>0</v>
      </c>
      <c r="P448" s="111">
        <f t="shared" si="37"/>
        <v>0</v>
      </c>
    </row>
    <row r="449" spans="1:16" customFormat="1" x14ac:dyDescent="0.25">
      <c r="A449" s="16"/>
      <c r="B449" s="17"/>
      <c r="C449" s="106">
        <f t="shared" si="38"/>
        <v>0</v>
      </c>
      <c r="D449" s="17"/>
      <c r="E449" s="17"/>
      <c r="F449" s="17"/>
      <c r="G449" s="17"/>
      <c r="H449" s="17"/>
      <c r="I449" s="17"/>
      <c r="J449" s="17"/>
      <c r="K449" s="17"/>
      <c r="L449" s="106">
        <f t="shared" si="39"/>
        <v>0</v>
      </c>
      <c r="M449" s="106">
        <f t="shared" si="40"/>
        <v>0</v>
      </c>
      <c r="N449" s="114">
        <f t="shared" si="36"/>
        <v>0</v>
      </c>
      <c r="O449" s="114">
        <f t="shared" si="41"/>
        <v>0</v>
      </c>
      <c r="P449" s="111">
        <f t="shared" si="37"/>
        <v>0</v>
      </c>
    </row>
    <row r="450" spans="1:16" customFormat="1" x14ac:dyDescent="0.25">
      <c r="A450" s="16"/>
      <c r="B450" s="17"/>
      <c r="C450" s="106">
        <f t="shared" si="38"/>
        <v>0</v>
      </c>
      <c r="D450" s="17"/>
      <c r="E450" s="17"/>
      <c r="F450" s="17"/>
      <c r="G450" s="17"/>
      <c r="H450" s="17"/>
      <c r="I450" s="17"/>
      <c r="J450" s="17"/>
      <c r="K450" s="17"/>
      <c r="L450" s="106">
        <f t="shared" si="39"/>
        <v>0</v>
      </c>
      <c r="M450" s="106">
        <f t="shared" si="40"/>
        <v>0</v>
      </c>
      <c r="N450" s="114">
        <f t="shared" ref="N450:N500" si="42">IF($C450=0,0,($M450/$C450)-1)</f>
        <v>0</v>
      </c>
      <c r="O450" s="114">
        <f t="shared" si="41"/>
        <v>0</v>
      </c>
      <c r="P450" s="111">
        <f t="shared" ref="P450:P500" si="43">IF($O450=0,0,((8/52)*0.75*$C450)-$L450)</f>
        <v>0</v>
      </c>
    </row>
    <row r="451" spans="1:16" customFormat="1" x14ac:dyDescent="0.25">
      <c r="A451" s="16"/>
      <c r="B451" s="17"/>
      <c r="C451" s="106">
        <f t="shared" ref="C451:C500" si="44">IFERROR(($B451*4),"")</f>
        <v>0</v>
      </c>
      <c r="D451" s="17"/>
      <c r="E451" s="17"/>
      <c r="F451" s="17"/>
      <c r="G451" s="17"/>
      <c r="H451" s="17"/>
      <c r="I451" s="17"/>
      <c r="J451" s="17"/>
      <c r="K451" s="17"/>
      <c r="L451" s="106">
        <f t="shared" ref="L451:L500" si="45">SUM($D451:$K451)</f>
        <v>0</v>
      </c>
      <c r="M451" s="106">
        <f t="shared" ref="M451:M500" si="46">IFERROR(($L451/8*52),"")</f>
        <v>0</v>
      </c>
      <c r="N451" s="114">
        <f t="shared" si="42"/>
        <v>0</v>
      </c>
      <c r="O451" s="114">
        <f t="shared" ref="O451:O500" si="47">IF($N451&gt;-0.25,0,$N451-(-0.25))</f>
        <v>0</v>
      </c>
      <c r="P451" s="111">
        <f t="shared" si="43"/>
        <v>0</v>
      </c>
    </row>
    <row r="452" spans="1:16" customFormat="1" x14ac:dyDescent="0.25">
      <c r="A452" s="16"/>
      <c r="B452" s="17"/>
      <c r="C452" s="106">
        <f t="shared" si="44"/>
        <v>0</v>
      </c>
      <c r="D452" s="17"/>
      <c r="E452" s="17"/>
      <c r="F452" s="17"/>
      <c r="G452" s="17"/>
      <c r="H452" s="17"/>
      <c r="I452" s="17"/>
      <c r="J452" s="17"/>
      <c r="K452" s="17"/>
      <c r="L452" s="106">
        <f t="shared" si="45"/>
        <v>0</v>
      </c>
      <c r="M452" s="106">
        <f t="shared" si="46"/>
        <v>0</v>
      </c>
      <c r="N452" s="114">
        <f t="shared" si="42"/>
        <v>0</v>
      </c>
      <c r="O452" s="114">
        <f t="shared" si="47"/>
        <v>0</v>
      </c>
      <c r="P452" s="111">
        <f t="shared" si="43"/>
        <v>0</v>
      </c>
    </row>
    <row r="453" spans="1:16" customFormat="1" x14ac:dyDescent="0.25">
      <c r="A453" s="16"/>
      <c r="B453" s="17"/>
      <c r="C453" s="106">
        <f t="shared" si="44"/>
        <v>0</v>
      </c>
      <c r="D453" s="17"/>
      <c r="E453" s="17"/>
      <c r="F453" s="17"/>
      <c r="G453" s="17"/>
      <c r="H453" s="17"/>
      <c r="I453" s="17"/>
      <c r="J453" s="17"/>
      <c r="K453" s="17"/>
      <c r="L453" s="106">
        <f t="shared" si="45"/>
        <v>0</v>
      </c>
      <c r="M453" s="106">
        <f t="shared" si="46"/>
        <v>0</v>
      </c>
      <c r="N453" s="114">
        <f t="shared" si="42"/>
        <v>0</v>
      </c>
      <c r="O453" s="114">
        <f t="shared" si="47"/>
        <v>0</v>
      </c>
      <c r="P453" s="111">
        <f t="shared" si="43"/>
        <v>0</v>
      </c>
    </row>
    <row r="454" spans="1:16" customFormat="1" x14ac:dyDescent="0.25">
      <c r="A454" s="16"/>
      <c r="B454" s="17"/>
      <c r="C454" s="106">
        <f t="shared" si="44"/>
        <v>0</v>
      </c>
      <c r="D454" s="17"/>
      <c r="E454" s="17"/>
      <c r="F454" s="17"/>
      <c r="G454" s="17"/>
      <c r="H454" s="17"/>
      <c r="I454" s="17"/>
      <c r="J454" s="17"/>
      <c r="K454" s="17"/>
      <c r="L454" s="106">
        <f t="shared" si="45"/>
        <v>0</v>
      </c>
      <c r="M454" s="106">
        <f t="shared" si="46"/>
        <v>0</v>
      </c>
      <c r="N454" s="114">
        <f t="shared" si="42"/>
        <v>0</v>
      </c>
      <c r="O454" s="114">
        <f t="shared" si="47"/>
        <v>0</v>
      </c>
      <c r="P454" s="111">
        <f t="shared" si="43"/>
        <v>0</v>
      </c>
    </row>
    <row r="455" spans="1:16" customFormat="1" x14ac:dyDescent="0.25">
      <c r="A455" s="16"/>
      <c r="B455" s="17"/>
      <c r="C455" s="106">
        <f t="shared" si="44"/>
        <v>0</v>
      </c>
      <c r="D455" s="17"/>
      <c r="E455" s="17"/>
      <c r="F455" s="17"/>
      <c r="G455" s="17"/>
      <c r="H455" s="17"/>
      <c r="I455" s="17"/>
      <c r="J455" s="17"/>
      <c r="K455" s="17"/>
      <c r="L455" s="106">
        <f t="shared" si="45"/>
        <v>0</v>
      </c>
      <c r="M455" s="106">
        <f t="shared" si="46"/>
        <v>0</v>
      </c>
      <c r="N455" s="114">
        <f t="shared" si="42"/>
        <v>0</v>
      </c>
      <c r="O455" s="114">
        <f t="shared" si="47"/>
        <v>0</v>
      </c>
      <c r="P455" s="111">
        <f t="shared" si="43"/>
        <v>0</v>
      </c>
    </row>
    <row r="456" spans="1:16" customFormat="1" x14ac:dyDescent="0.25">
      <c r="A456" s="16"/>
      <c r="B456" s="17"/>
      <c r="C456" s="106">
        <f t="shared" si="44"/>
        <v>0</v>
      </c>
      <c r="D456" s="17"/>
      <c r="E456" s="17"/>
      <c r="F456" s="17"/>
      <c r="G456" s="17"/>
      <c r="H456" s="17"/>
      <c r="I456" s="17"/>
      <c r="J456" s="17"/>
      <c r="K456" s="17"/>
      <c r="L456" s="106">
        <f t="shared" si="45"/>
        <v>0</v>
      </c>
      <c r="M456" s="106">
        <f t="shared" si="46"/>
        <v>0</v>
      </c>
      <c r="N456" s="114">
        <f t="shared" si="42"/>
        <v>0</v>
      </c>
      <c r="O456" s="114">
        <f t="shared" si="47"/>
        <v>0</v>
      </c>
      <c r="P456" s="111">
        <f t="shared" si="43"/>
        <v>0</v>
      </c>
    </row>
    <row r="457" spans="1:16" customFormat="1" x14ac:dyDescent="0.25">
      <c r="A457" s="16"/>
      <c r="B457" s="17"/>
      <c r="C457" s="106">
        <f t="shared" si="44"/>
        <v>0</v>
      </c>
      <c r="D457" s="17"/>
      <c r="E457" s="17"/>
      <c r="F457" s="17"/>
      <c r="G457" s="17"/>
      <c r="H457" s="17"/>
      <c r="I457" s="17"/>
      <c r="J457" s="17"/>
      <c r="K457" s="17"/>
      <c r="L457" s="106">
        <f t="shared" si="45"/>
        <v>0</v>
      </c>
      <c r="M457" s="106">
        <f t="shared" si="46"/>
        <v>0</v>
      </c>
      <c r="N457" s="114">
        <f t="shared" si="42"/>
        <v>0</v>
      </c>
      <c r="O457" s="114">
        <f t="shared" si="47"/>
        <v>0</v>
      </c>
      <c r="P457" s="111">
        <f t="shared" si="43"/>
        <v>0</v>
      </c>
    </row>
    <row r="458" spans="1:16" x14ac:dyDescent="0.25">
      <c r="A458" s="16"/>
      <c r="B458" s="17"/>
      <c r="C458" s="106">
        <f t="shared" si="44"/>
        <v>0</v>
      </c>
      <c r="D458" s="17"/>
      <c r="E458" s="17"/>
      <c r="F458" s="17"/>
      <c r="G458" s="17"/>
      <c r="H458" s="17"/>
      <c r="I458" s="17"/>
      <c r="J458" s="17"/>
      <c r="K458" s="17"/>
      <c r="L458" s="106">
        <f t="shared" si="45"/>
        <v>0</v>
      </c>
      <c r="M458" s="106">
        <f t="shared" si="46"/>
        <v>0</v>
      </c>
      <c r="N458" s="114">
        <f t="shared" si="42"/>
        <v>0</v>
      </c>
      <c r="O458" s="114">
        <f t="shared" si="47"/>
        <v>0</v>
      </c>
      <c r="P458" s="111">
        <f t="shared" si="43"/>
        <v>0</v>
      </c>
    </row>
    <row r="459" spans="1:16" x14ac:dyDescent="0.25">
      <c r="A459" s="16"/>
      <c r="B459" s="17"/>
      <c r="C459" s="106">
        <f t="shared" si="44"/>
        <v>0</v>
      </c>
      <c r="D459" s="17"/>
      <c r="E459" s="17"/>
      <c r="F459" s="17"/>
      <c r="G459" s="17"/>
      <c r="H459" s="17"/>
      <c r="I459" s="17"/>
      <c r="J459" s="17"/>
      <c r="K459" s="17"/>
      <c r="L459" s="106">
        <f t="shared" si="45"/>
        <v>0</v>
      </c>
      <c r="M459" s="106">
        <f t="shared" si="46"/>
        <v>0</v>
      </c>
      <c r="N459" s="114">
        <f t="shared" si="42"/>
        <v>0</v>
      </c>
      <c r="O459" s="114">
        <f t="shared" si="47"/>
        <v>0</v>
      </c>
      <c r="P459" s="111">
        <f t="shared" si="43"/>
        <v>0</v>
      </c>
    </row>
    <row r="460" spans="1:16" x14ac:dyDescent="0.25">
      <c r="A460" s="16"/>
      <c r="B460" s="17"/>
      <c r="C460" s="106">
        <f t="shared" si="44"/>
        <v>0</v>
      </c>
      <c r="D460" s="17"/>
      <c r="E460" s="17"/>
      <c r="F460" s="17"/>
      <c r="G460" s="17"/>
      <c r="H460" s="17"/>
      <c r="I460" s="17"/>
      <c r="J460" s="17"/>
      <c r="K460" s="17"/>
      <c r="L460" s="106">
        <f t="shared" si="45"/>
        <v>0</v>
      </c>
      <c r="M460" s="106">
        <f t="shared" si="46"/>
        <v>0</v>
      </c>
      <c r="N460" s="114">
        <f t="shared" si="42"/>
        <v>0</v>
      </c>
      <c r="O460" s="114">
        <f t="shared" si="47"/>
        <v>0</v>
      </c>
      <c r="P460" s="111">
        <f t="shared" si="43"/>
        <v>0</v>
      </c>
    </row>
    <row r="461" spans="1:16" x14ac:dyDescent="0.25">
      <c r="A461" s="16"/>
      <c r="B461" s="17"/>
      <c r="C461" s="106">
        <f t="shared" si="44"/>
        <v>0</v>
      </c>
      <c r="D461" s="17"/>
      <c r="E461" s="17"/>
      <c r="F461" s="17"/>
      <c r="G461" s="17"/>
      <c r="H461" s="17"/>
      <c r="I461" s="17"/>
      <c r="J461" s="17"/>
      <c r="K461" s="17"/>
      <c r="L461" s="106">
        <f t="shared" si="45"/>
        <v>0</v>
      </c>
      <c r="M461" s="106">
        <f t="shared" si="46"/>
        <v>0</v>
      </c>
      <c r="N461" s="114">
        <f t="shared" si="42"/>
        <v>0</v>
      </c>
      <c r="O461" s="114">
        <f t="shared" si="47"/>
        <v>0</v>
      </c>
      <c r="P461" s="111">
        <f t="shared" si="43"/>
        <v>0</v>
      </c>
    </row>
    <row r="462" spans="1:16" x14ac:dyDescent="0.25">
      <c r="A462" s="16"/>
      <c r="B462" s="17"/>
      <c r="C462" s="106">
        <f t="shared" si="44"/>
        <v>0</v>
      </c>
      <c r="D462" s="17"/>
      <c r="E462" s="17"/>
      <c r="F462" s="17"/>
      <c r="G462" s="17"/>
      <c r="H462" s="17"/>
      <c r="I462" s="17"/>
      <c r="J462" s="17"/>
      <c r="K462" s="17"/>
      <c r="L462" s="106">
        <f t="shared" si="45"/>
        <v>0</v>
      </c>
      <c r="M462" s="106">
        <f t="shared" si="46"/>
        <v>0</v>
      </c>
      <c r="N462" s="114">
        <f t="shared" si="42"/>
        <v>0</v>
      </c>
      <c r="O462" s="114">
        <f t="shared" si="47"/>
        <v>0</v>
      </c>
      <c r="P462" s="111">
        <f t="shared" si="43"/>
        <v>0</v>
      </c>
    </row>
    <row r="463" spans="1:16" x14ac:dyDescent="0.25">
      <c r="A463" s="16"/>
      <c r="B463" s="17"/>
      <c r="C463" s="106">
        <f t="shared" si="44"/>
        <v>0</v>
      </c>
      <c r="D463" s="17"/>
      <c r="E463" s="17"/>
      <c r="F463" s="17"/>
      <c r="G463" s="17"/>
      <c r="H463" s="17"/>
      <c r="I463" s="17"/>
      <c r="J463" s="17"/>
      <c r="K463" s="17"/>
      <c r="L463" s="106">
        <f t="shared" si="45"/>
        <v>0</v>
      </c>
      <c r="M463" s="106">
        <f t="shared" si="46"/>
        <v>0</v>
      </c>
      <c r="N463" s="114">
        <f t="shared" si="42"/>
        <v>0</v>
      </c>
      <c r="O463" s="114">
        <f t="shared" si="47"/>
        <v>0</v>
      </c>
      <c r="P463" s="111">
        <f t="shared" si="43"/>
        <v>0</v>
      </c>
    </row>
    <row r="464" spans="1:16" x14ac:dyDescent="0.25">
      <c r="A464" s="16"/>
      <c r="B464" s="17"/>
      <c r="C464" s="106">
        <f t="shared" si="44"/>
        <v>0</v>
      </c>
      <c r="D464" s="17"/>
      <c r="E464" s="17"/>
      <c r="F464" s="17"/>
      <c r="G464" s="17"/>
      <c r="H464" s="17"/>
      <c r="I464" s="17"/>
      <c r="J464" s="17"/>
      <c r="K464" s="17"/>
      <c r="L464" s="106">
        <f t="shared" si="45"/>
        <v>0</v>
      </c>
      <c r="M464" s="106">
        <f t="shared" si="46"/>
        <v>0</v>
      </c>
      <c r="N464" s="114">
        <f t="shared" si="42"/>
        <v>0</v>
      </c>
      <c r="O464" s="114">
        <f t="shared" si="47"/>
        <v>0</v>
      </c>
      <c r="P464" s="111">
        <f t="shared" si="43"/>
        <v>0</v>
      </c>
    </row>
    <row r="465" spans="1:16" x14ac:dyDescent="0.25">
      <c r="A465" s="16"/>
      <c r="B465" s="17"/>
      <c r="C465" s="106">
        <f t="shared" si="44"/>
        <v>0</v>
      </c>
      <c r="D465" s="17"/>
      <c r="E465" s="17"/>
      <c r="F465" s="17"/>
      <c r="G465" s="17"/>
      <c r="H465" s="17"/>
      <c r="I465" s="17"/>
      <c r="J465" s="17"/>
      <c r="K465" s="17"/>
      <c r="L465" s="106">
        <f t="shared" si="45"/>
        <v>0</v>
      </c>
      <c r="M465" s="106">
        <f t="shared" si="46"/>
        <v>0</v>
      </c>
      <c r="N465" s="114">
        <f t="shared" si="42"/>
        <v>0</v>
      </c>
      <c r="O465" s="114">
        <f t="shared" si="47"/>
        <v>0</v>
      </c>
      <c r="P465" s="111">
        <f t="shared" si="43"/>
        <v>0</v>
      </c>
    </row>
    <row r="466" spans="1:16" x14ac:dyDescent="0.25">
      <c r="A466" s="16"/>
      <c r="B466" s="17"/>
      <c r="C466" s="106">
        <f t="shared" si="44"/>
        <v>0</v>
      </c>
      <c r="D466" s="17"/>
      <c r="E466" s="17"/>
      <c r="F466" s="17"/>
      <c r="G466" s="17"/>
      <c r="H466" s="17"/>
      <c r="I466" s="17"/>
      <c r="J466" s="17"/>
      <c r="K466" s="17"/>
      <c r="L466" s="106">
        <f t="shared" si="45"/>
        <v>0</v>
      </c>
      <c r="M466" s="106">
        <f t="shared" si="46"/>
        <v>0</v>
      </c>
      <c r="N466" s="114">
        <f t="shared" si="42"/>
        <v>0</v>
      </c>
      <c r="O466" s="114">
        <f t="shared" si="47"/>
        <v>0</v>
      </c>
      <c r="P466" s="111">
        <f t="shared" si="43"/>
        <v>0</v>
      </c>
    </row>
    <row r="467" spans="1:16" x14ac:dyDescent="0.25">
      <c r="A467" s="16"/>
      <c r="B467" s="17"/>
      <c r="C467" s="106">
        <f t="shared" si="44"/>
        <v>0</v>
      </c>
      <c r="D467" s="17"/>
      <c r="E467" s="17"/>
      <c r="F467" s="17"/>
      <c r="G467" s="17"/>
      <c r="H467" s="17"/>
      <c r="I467" s="17"/>
      <c r="J467" s="17"/>
      <c r="K467" s="17"/>
      <c r="L467" s="106">
        <f t="shared" si="45"/>
        <v>0</v>
      </c>
      <c r="M467" s="106">
        <f t="shared" si="46"/>
        <v>0</v>
      </c>
      <c r="N467" s="114">
        <f t="shared" si="42"/>
        <v>0</v>
      </c>
      <c r="O467" s="114">
        <f t="shared" si="47"/>
        <v>0</v>
      </c>
      <c r="P467" s="111">
        <f t="shared" si="43"/>
        <v>0</v>
      </c>
    </row>
    <row r="468" spans="1:16" x14ac:dyDescent="0.25">
      <c r="A468" s="16"/>
      <c r="B468" s="17"/>
      <c r="C468" s="106">
        <f t="shared" si="44"/>
        <v>0</v>
      </c>
      <c r="D468" s="17"/>
      <c r="E468" s="17"/>
      <c r="F468" s="17"/>
      <c r="G468" s="17"/>
      <c r="H468" s="17"/>
      <c r="I468" s="17"/>
      <c r="J468" s="17"/>
      <c r="K468" s="17"/>
      <c r="L468" s="106">
        <f t="shared" si="45"/>
        <v>0</v>
      </c>
      <c r="M468" s="106">
        <f t="shared" si="46"/>
        <v>0</v>
      </c>
      <c r="N468" s="114">
        <f t="shared" si="42"/>
        <v>0</v>
      </c>
      <c r="O468" s="114">
        <f t="shared" si="47"/>
        <v>0</v>
      </c>
      <c r="P468" s="111">
        <f t="shared" si="43"/>
        <v>0</v>
      </c>
    </row>
    <row r="469" spans="1:16" x14ac:dyDescent="0.25">
      <c r="A469" s="16"/>
      <c r="B469" s="17"/>
      <c r="C469" s="106">
        <f t="shared" si="44"/>
        <v>0</v>
      </c>
      <c r="D469" s="17"/>
      <c r="E469" s="17"/>
      <c r="F469" s="17"/>
      <c r="G469" s="17"/>
      <c r="H469" s="17"/>
      <c r="I469" s="17"/>
      <c r="J469" s="17"/>
      <c r="K469" s="17"/>
      <c r="L469" s="106">
        <f t="shared" si="45"/>
        <v>0</v>
      </c>
      <c r="M469" s="106">
        <f t="shared" si="46"/>
        <v>0</v>
      </c>
      <c r="N469" s="114">
        <f t="shared" si="42"/>
        <v>0</v>
      </c>
      <c r="O469" s="114">
        <f t="shared" si="47"/>
        <v>0</v>
      </c>
      <c r="P469" s="111">
        <f t="shared" si="43"/>
        <v>0</v>
      </c>
    </row>
    <row r="470" spans="1:16" x14ac:dyDescent="0.25">
      <c r="A470" s="16"/>
      <c r="B470" s="17"/>
      <c r="C470" s="106">
        <f t="shared" si="44"/>
        <v>0</v>
      </c>
      <c r="D470" s="17"/>
      <c r="E470" s="17"/>
      <c r="F470" s="17"/>
      <c r="G470" s="17"/>
      <c r="H470" s="17"/>
      <c r="I470" s="17"/>
      <c r="J470" s="17"/>
      <c r="K470" s="17"/>
      <c r="L470" s="106">
        <f t="shared" si="45"/>
        <v>0</v>
      </c>
      <c r="M470" s="106">
        <f t="shared" si="46"/>
        <v>0</v>
      </c>
      <c r="N470" s="114">
        <f t="shared" si="42"/>
        <v>0</v>
      </c>
      <c r="O470" s="114">
        <f t="shared" si="47"/>
        <v>0</v>
      </c>
      <c r="P470" s="111">
        <f t="shared" si="43"/>
        <v>0</v>
      </c>
    </row>
    <row r="471" spans="1:16" x14ac:dyDescent="0.25">
      <c r="A471" s="16"/>
      <c r="B471" s="17"/>
      <c r="C471" s="106">
        <f t="shared" si="44"/>
        <v>0</v>
      </c>
      <c r="D471" s="17"/>
      <c r="E471" s="17"/>
      <c r="F471" s="17"/>
      <c r="G471" s="17"/>
      <c r="H471" s="17"/>
      <c r="I471" s="17"/>
      <c r="J471" s="17"/>
      <c r="K471" s="17"/>
      <c r="L471" s="106">
        <f t="shared" si="45"/>
        <v>0</v>
      </c>
      <c r="M471" s="106">
        <f t="shared" si="46"/>
        <v>0</v>
      </c>
      <c r="N471" s="114">
        <f t="shared" si="42"/>
        <v>0</v>
      </c>
      <c r="O471" s="114">
        <f t="shared" si="47"/>
        <v>0</v>
      </c>
      <c r="P471" s="111">
        <f t="shared" si="43"/>
        <v>0</v>
      </c>
    </row>
    <row r="472" spans="1:16" x14ac:dyDescent="0.25">
      <c r="A472" s="16"/>
      <c r="B472" s="17"/>
      <c r="C472" s="106">
        <f t="shared" si="44"/>
        <v>0</v>
      </c>
      <c r="D472" s="17"/>
      <c r="E472" s="17"/>
      <c r="F472" s="17"/>
      <c r="G472" s="17"/>
      <c r="H472" s="17"/>
      <c r="I472" s="17"/>
      <c r="J472" s="17"/>
      <c r="K472" s="17"/>
      <c r="L472" s="106">
        <f t="shared" si="45"/>
        <v>0</v>
      </c>
      <c r="M472" s="106">
        <f t="shared" si="46"/>
        <v>0</v>
      </c>
      <c r="N472" s="114">
        <f t="shared" si="42"/>
        <v>0</v>
      </c>
      <c r="O472" s="114">
        <f t="shared" si="47"/>
        <v>0</v>
      </c>
      <c r="P472" s="111">
        <f t="shared" si="43"/>
        <v>0</v>
      </c>
    </row>
    <row r="473" spans="1:16" x14ac:dyDescent="0.25">
      <c r="A473" s="16"/>
      <c r="B473" s="17"/>
      <c r="C473" s="106">
        <f t="shared" si="44"/>
        <v>0</v>
      </c>
      <c r="D473" s="17"/>
      <c r="E473" s="17"/>
      <c r="F473" s="17"/>
      <c r="G473" s="17"/>
      <c r="H473" s="17"/>
      <c r="I473" s="17"/>
      <c r="J473" s="17"/>
      <c r="K473" s="17"/>
      <c r="L473" s="106">
        <f t="shared" si="45"/>
        <v>0</v>
      </c>
      <c r="M473" s="106">
        <f t="shared" si="46"/>
        <v>0</v>
      </c>
      <c r="N473" s="114">
        <f t="shared" si="42"/>
        <v>0</v>
      </c>
      <c r="O473" s="114">
        <f t="shared" si="47"/>
        <v>0</v>
      </c>
      <c r="P473" s="111">
        <f t="shared" si="43"/>
        <v>0</v>
      </c>
    </row>
    <row r="474" spans="1:16" x14ac:dyDescent="0.25">
      <c r="A474" s="16"/>
      <c r="B474" s="17"/>
      <c r="C474" s="106">
        <f t="shared" si="44"/>
        <v>0</v>
      </c>
      <c r="D474" s="17"/>
      <c r="E474" s="17"/>
      <c r="F474" s="17"/>
      <c r="G474" s="17"/>
      <c r="H474" s="17"/>
      <c r="I474" s="17"/>
      <c r="J474" s="17"/>
      <c r="K474" s="17"/>
      <c r="L474" s="106">
        <f t="shared" si="45"/>
        <v>0</v>
      </c>
      <c r="M474" s="106">
        <f t="shared" si="46"/>
        <v>0</v>
      </c>
      <c r="N474" s="114">
        <f t="shared" si="42"/>
        <v>0</v>
      </c>
      <c r="O474" s="114">
        <f t="shared" si="47"/>
        <v>0</v>
      </c>
      <c r="P474" s="111">
        <f t="shared" si="43"/>
        <v>0</v>
      </c>
    </row>
    <row r="475" spans="1:16" x14ac:dyDescent="0.25">
      <c r="A475" s="16"/>
      <c r="B475" s="17"/>
      <c r="C475" s="106">
        <f t="shared" si="44"/>
        <v>0</v>
      </c>
      <c r="D475" s="17"/>
      <c r="E475" s="17"/>
      <c r="F475" s="17"/>
      <c r="G475" s="17"/>
      <c r="H475" s="17"/>
      <c r="I475" s="17"/>
      <c r="J475" s="17"/>
      <c r="K475" s="17"/>
      <c r="L475" s="106">
        <f t="shared" si="45"/>
        <v>0</v>
      </c>
      <c r="M475" s="106">
        <f t="shared" si="46"/>
        <v>0</v>
      </c>
      <c r="N475" s="114">
        <f t="shared" si="42"/>
        <v>0</v>
      </c>
      <c r="O475" s="114">
        <f t="shared" si="47"/>
        <v>0</v>
      </c>
      <c r="P475" s="111">
        <f t="shared" si="43"/>
        <v>0</v>
      </c>
    </row>
    <row r="476" spans="1:16" x14ac:dyDescent="0.25">
      <c r="A476" s="16"/>
      <c r="B476" s="17"/>
      <c r="C476" s="106">
        <f t="shared" si="44"/>
        <v>0</v>
      </c>
      <c r="D476" s="17"/>
      <c r="E476" s="17"/>
      <c r="F476" s="17"/>
      <c r="G476" s="17"/>
      <c r="H476" s="17"/>
      <c r="I476" s="17"/>
      <c r="J476" s="17"/>
      <c r="K476" s="17"/>
      <c r="L476" s="106">
        <f t="shared" si="45"/>
        <v>0</v>
      </c>
      <c r="M476" s="106">
        <f t="shared" si="46"/>
        <v>0</v>
      </c>
      <c r="N476" s="114">
        <f t="shared" si="42"/>
        <v>0</v>
      </c>
      <c r="O476" s="114">
        <f t="shared" si="47"/>
        <v>0</v>
      </c>
      <c r="P476" s="111">
        <f t="shared" si="43"/>
        <v>0</v>
      </c>
    </row>
    <row r="477" spans="1:16" x14ac:dyDescent="0.25">
      <c r="A477" s="16"/>
      <c r="B477" s="17"/>
      <c r="C477" s="106">
        <f t="shared" si="44"/>
        <v>0</v>
      </c>
      <c r="D477" s="17"/>
      <c r="E477" s="17"/>
      <c r="F477" s="17"/>
      <c r="G477" s="17"/>
      <c r="H477" s="17"/>
      <c r="I477" s="17"/>
      <c r="J477" s="17"/>
      <c r="K477" s="17"/>
      <c r="L477" s="106">
        <f t="shared" si="45"/>
        <v>0</v>
      </c>
      <c r="M477" s="106">
        <f t="shared" si="46"/>
        <v>0</v>
      </c>
      <c r="N477" s="114">
        <f t="shared" si="42"/>
        <v>0</v>
      </c>
      <c r="O477" s="114">
        <f t="shared" si="47"/>
        <v>0</v>
      </c>
      <c r="P477" s="111">
        <f t="shared" si="43"/>
        <v>0</v>
      </c>
    </row>
    <row r="478" spans="1:16" x14ac:dyDescent="0.25">
      <c r="A478" s="16"/>
      <c r="B478" s="17"/>
      <c r="C478" s="106">
        <f t="shared" si="44"/>
        <v>0</v>
      </c>
      <c r="D478" s="17"/>
      <c r="E478" s="17"/>
      <c r="F478" s="17"/>
      <c r="G478" s="17"/>
      <c r="H478" s="17"/>
      <c r="I478" s="17"/>
      <c r="J478" s="17"/>
      <c r="K478" s="17"/>
      <c r="L478" s="106">
        <f t="shared" si="45"/>
        <v>0</v>
      </c>
      <c r="M478" s="106">
        <f t="shared" si="46"/>
        <v>0</v>
      </c>
      <c r="N478" s="114">
        <f t="shared" si="42"/>
        <v>0</v>
      </c>
      <c r="O478" s="114">
        <f t="shared" si="47"/>
        <v>0</v>
      </c>
      <c r="P478" s="111">
        <f t="shared" si="43"/>
        <v>0</v>
      </c>
    </row>
    <row r="479" spans="1:16" x14ac:dyDescent="0.25">
      <c r="A479" s="16"/>
      <c r="B479" s="17"/>
      <c r="C479" s="106">
        <f t="shared" si="44"/>
        <v>0</v>
      </c>
      <c r="D479" s="17"/>
      <c r="E479" s="17"/>
      <c r="F479" s="17"/>
      <c r="G479" s="17"/>
      <c r="H479" s="17"/>
      <c r="I479" s="17"/>
      <c r="J479" s="17"/>
      <c r="K479" s="17"/>
      <c r="L479" s="106">
        <f t="shared" si="45"/>
        <v>0</v>
      </c>
      <c r="M479" s="106">
        <f t="shared" si="46"/>
        <v>0</v>
      </c>
      <c r="N479" s="114">
        <f t="shared" si="42"/>
        <v>0</v>
      </c>
      <c r="O479" s="114">
        <f t="shared" si="47"/>
        <v>0</v>
      </c>
      <c r="P479" s="111">
        <f t="shared" si="43"/>
        <v>0</v>
      </c>
    </row>
    <row r="480" spans="1:16" x14ac:dyDescent="0.25">
      <c r="A480" s="16"/>
      <c r="B480" s="17"/>
      <c r="C480" s="106">
        <f t="shared" si="44"/>
        <v>0</v>
      </c>
      <c r="D480" s="17"/>
      <c r="E480" s="17"/>
      <c r="F480" s="17"/>
      <c r="G480" s="17"/>
      <c r="H480" s="17"/>
      <c r="I480" s="17"/>
      <c r="J480" s="17"/>
      <c r="K480" s="17"/>
      <c r="L480" s="106">
        <f t="shared" si="45"/>
        <v>0</v>
      </c>
      <c r="M480" s="106">
        <f t="shared" si="46"/>
        <v>0</v>
      </c>
      <c r="N480" s="114">
        <f t="shared" si="42"/>
        <v>0</v>
      </c>
      <c r="O480" s="114">
        <f t="shared" si="47"/>
        <v>0</v>
      </c>
      <c r="P480" s="111">
        <f t="shared" si="43"/>
        <v>0</v>
      </c>
    </row>
    <row r="481" spans="1:16" x14ac:dyDescent="0.25">
      <c r="A481" s="16"/>
      <c r="B481" s="17"/>
      <c r="C481" s="106">
        <f t="shared" si="44"/>
        <v>0</v>
      </c>
      <c r="D481" s="17"/>
      <c r="E481" s="17"/>
      <c r="F481" s="17"/>
      <c r="G481" s="17"/>
      <c r="H481" s="17"/>
      <c r="I481" s="17"/>
      <c r="J481" s="17"/>
      <c r="K481" s="17"/>
      <c r="L481" s="106">
        <f t="shared" si="45"/>
        <v>0</v>
      </c>
      <c r="M481" s="106">
        <f t="shared" si="46"/>
        <v>0</v>
      </c>
      <c r="N481" s="114">
        <f t="shared" si="42"/>
        <v>0</v>
      </c>
      <c r="O481" s="114">
        <f t="shared" si="47"/>
        <v>0</v>
      </c>
      <c r="P481" s="111">
        <f t="shared" si="43"/>
        <v>0</v>
      </c>
    </row>
    <row r="482" spans="1:16" x14ac:dyDescent="0.25">
      <c r="A482" s="16"/>
      <c r="B482" s="17"/>
      <c r="C482" s="106">
        <f t="shared" si="44"/>
        <v>0</v>
      </c>
      <c r="D482" s="17"/>
      <c r="E482" s="17"/>
      <c r="F482" s="17"/>
      <c r="G482" s="17"/>
      <c r="H482" s="17"/>
      <c r="I482" s="17"/>
      <c r="J482" s="17"/>
      <c r="K482" s="17"/>
      <c r="L482" s="106">
        <f t="shared" si="45"/>
        <v>0</v>
      </c>
      <c r="M482" s="106">
        <f t="shared" si="46"/>
        <v>0</v>
      </c>
      <c r="N482" s="114">
        <f t="shared" si="42"/>
        <v>0</v>
      </c>
      <c r="O482" s="114">
        <f t="shared" si="47"/>
        <v>0</v>
      </c>
      <c r="P482" s="111">
        <f t="shared" si="43"/>
        <v>0</v>
      </c>
    </row>
    <row r="483" spans="1:16" x14ac:dyDescent="0.25">
      <c r="A483" s="16"/>
      <c r="B483" s="17"/>
      <c r="C483" s="106">
        <f t="shared" si="44"/>
        <v>0</v>
      </c>
      <c r="D483" s="17"/>
      <c r="E483" s="17"/>
      <c r="F483" s="17"/>
      <c r="G483" s="17"/>
      <c r="H483" s="17"/>
      <c r="I483" s="17"/>
      <c r="J483" s="17"/>
      <c r="K483" s="17"/>
      <c r="L483" s="106">
        <f t="shared" si="45"/>
        <v>0</v>
      </c>
      <c r="M483" s="106">
        <f t="shared" si="46"/>
        <v>0</v>
      </c>
      <c r="N483" s="114">
        <f t="shared" si="42"/>
        <v>0</v>
      </c>
      <c r="O483" s="114">
        <f t="shared" si="47"/>
        <v>0</v>
      </c>
      <c r="P483" s="111">
        <f t="shared" si="43"/>
        <v>0</v>
      </c>
    </row>
    <row r="484" spans="1:16" x14ac:dyDescent="0.25">
      <c r="A484" s="16"/>
      <c r="B484" s="17"/>
      <c r="C484" s="106">
        <f t="shared" si="44"/>
        <v>0</v>
      </c>
      <c r="D484" s="17"/>
      <c r="E484" s="17"/>
      <c r="F484" s="17"/>
      <c r="G484" s="17"/>
      <c r="H484" s="17"/>
      <c r="I484" s="17"/>
      <c r="J484" s="17"/>
      <c r="K484" s="17"/>
      <c r="L484" s="106">
        <f t="shared" si="45"/>
        <v>0</v>
      </c>
      <c r="M484" s="106">
        <f t="shared" si="46"/>
        <v>0</v>
      </c>
      <c r="N484" s="114">
        <f t="shared" si="42"/>
        <v>0</v>
      </c>
      <c r="O484" s="114">
        <f t="shared" si="47"/>
        <v>0</v>
      </c>
      <c r="P484" s="111">
        <f t="shared" si="43"/>
        <v>0</v>
      </c>
    </row>
    <row r="485" spans="1:16" x14ac:dyDescent="0.25">
      <c r="A485" s="16"/>
      <c r="B485" s="17"/>
      <c r="C485" s="106">
        <f t="shared" si="44"/>
        <v>0</v>
      </c>
      <c r="D485" s="17"/>
      <c r="E485" s="17"/>
      <c r="F485" s="17"/>
      <c r="G485" s="17"/>
      <c r="H485" s="17"/>
      <c r="I485" s="17"/>
      <c r="J485" s="17"/>
      <c r="K485" s="17"/>
      <c r="L485" s="106">
        <f t="shared" si="45"/>
        <v>0</v>
      </c>
      <c r="M485" s="106">
        <f t="shared" si="46"/>
        <v>0</v>
      </c>
      <c r="N485" s="114">
        <f t="shared" si="42"/>
        <v>0</v>
      </c>
      <c r="O485" s="114">
        <f t="shared" si="47"/>
        <v>0</v>
      </c>
      <c r="P485" s="111">
        <f t="shared" si="43"/>
        <v>0</v>
      </c>
    </row>
    <row r="486" spans="1:16" x14ac:dyDescent="0.25">
      <c r="A486" s="16"/>
      <c r="B486" s="17"/>
      <c r="C486" s="106">
        <f t="shared" si="44"/>
        <v>0</v>
      </c>
      <c r="D486" s="17"/>
      <c r="E486" s="17"/>
      <c r="F486" s="17"/>
      <c r="G486" s="17"/>
      <c r="H486" s="17"/>
      <c r="I486" s="17"/>
      <c r="J486" s="17"/>
      <c r="K486" s="17"/>
      <c r="L486" s="106">
        <f t="shared" si="45"/>
        <v>0</v>
      </c>
      <c r="M486" s="106">
        <f t="shared" si="46"/>
        <v>0</v>
      </c>
      <c r="N486" s="114">
        <f t="shared" si="42"/>
        <v>0</v>
      </c>
      <c r="O486" s="114">
        <f t="shared" si="47"/>
        <v>0</v>
      </c>
      <c r="P486" s="111">
        <f t="shared" si="43"/>
        <v>0</v>
      </c>
    </row>
    <row r="487" spans="1:16" x14ac:dyDescent="0.25">
      <c r="A487" s="16"/>
      <c r="B487" s="17"/>
      <c r="C487" s="106">
        <f t="shared" si="44"/>
        <v>0</v>
      </c>
      <c r="D487" s="17"/>
      <c r="E487" s="17"/>
      <c r="F487" s="17"/>
      <c r="G487" s="17"/>
      <c r="H487" s="17"/>
      <c r="I487" s="17"/>
      <c r="J487" s="17"/>
      <c r="K487" s="17"/>
      <c r="L487" s="106">
        <f t="shared" si="45"/>
        <v>0</v>
      </c>
      <c r="M487" s="106">
        <f t="shared" si="46"/>
        <v>0</v>
      </c>
      <c r="N487" s="114">
        <f t="shared" si="42"/>
        <v>0</v>
      </c>
      <c r="O487" s="114">
        <f t="shared" si="47"/>
        <v>0</v>
      </c>
      <c r="P487" s="111">
        <f t="shared" si="43"/>
        <v>0</v>
      </c>
    </row>
    <row r="488" spans="1:16" x14ac:dyDescent="0.25">
      <c r="A488" s="16"/>
      <c r="B488" s="17"/>
      <c r="C488" s="106">
        <f t="shared" si="44"/>
        <v>0</v>
      </c>
      <c r="D488" s="17"/>
      <c r="E488" s="17"/>
      <c r="F488" s="17"/>
      <c r="G488" s="17"/>
      <c r="H488" s="17"/>
      <c r="I488" s="17"/>
      <c r="J488" s="17"/>
      <c r="K488" s="17"/>
      <c r="L488" s="106">
        <f t="shared" si="45"/>
        <v>0</v>
      </c>
      <c r="M488" s="106">
        <f t="shared" si="46"/>
        <v>0</v>
      </c>
      <c r="N488" s="114">
        <f t="shared" si="42"/>
        <v>0</v>
      </c>
      <c r="O488" s="114">
        <f t="shared" si="47"/>
        <v>0</v>
      </c>
      <c r="P488" s="111">
        <f t="shared" si="43"/>
        <v>0</v>
      </c>
    </row>
    <row r="489" spans="1:16" x14ac:dyDescent="0.25">
      <c r="A489" s="16"/>
      <c r="B489" s="17"/>
      <c r="C489" s="106">
        <f t="shared" si="44"/>
        <v>0</v>
      </c>
      <c r="D489" s="17"/>
      <c r="E489" s="17"/>
      <c r="F489" s="17"/>
      <c r="G489" s="17"/>
      <c r="H489" s="17"/>
      <c r="I489" s="17"/>
      <c r="J489" s="17"/>
      <c r="K489" s="17"/>
      <c r="L489" s="106">
        <f t="shared" si="45"/>
        <v>0</v>
      </c>
      <c r="M489" s="106">
        <f t="shared" si="46"/>
        <v>0</v>
      </c>
      <c r="N489" s="114">
        <f t="shared" si="42"/>
        <v>0</v>
      </c>
      <c r="O489" s="114">
        <f t="shared" si="47"/>
        <v>0</v>
      </c>
      <c r="P489" s="111">
        <f t="shared" si="43"/>
        <v>0</v>
      </c>
    </row>
    <row r="490" spans="1:16" x14ac:dyDescent="0.25">
      <c r="A490" s="16"/>
      <c r="B490" s="17"/>
      <c r="C490" s="106">
        <f t="shared" si="44"/>
        <v>0</v>
      </c>
      <c r="D490" s="17"/>
      <c r="E490" s="17"/>
      <c r="F490" s="17"/>
      <c r="G490" s="17"/>
      <c r="H490" s="17"/>
      <c r="I490" s="17"/>
      <c r="J490" s="17"/>
      <c r="K490" s="17"/>
      <c r="L490" s="106">
        <f t="shared" si="45"/>
        <v>0</v>
      </c>
      <c r="M490" s="106">
        <f t="shared" si="46"/>
        <v>0</v>
      </c>
      <c r="N490" s="114">
        <f t="shared" si="42"/>
        <v>0</v>
      </c>
      <c r="O490" s="114">
        <f t="shared" si="47"/>
        <v>0</v>
      </c>
      <c r="P490" s="111">
        <f t="shared" si="43"/>
        <v>0</v>
      </c>
    </row>
    <row r="491" spans="1:16" x14ac:dyDescent="0.25">
      <c r="A491" s="16"/>
      <c r="B491" s="17"/>
      <c r="C491" s="106">
        <f t="shared" si="44"/>
        <v>0</v>
      </c>
      <c r="D491" s="17"/>
      <c r="E491" s="17"/>
      <c r="F491" s="17"/>
      <c r="G491" s="17"/>
      <c r="H491" s="17"/>
      <c r="I491" s="17"/>
      <c r="J491" s="17"/>
      <c r="K491" s="17"/>
      <c r="L491" s="106">
        <f t="shared" si="45"/>
        <v>0</v>
      </c>
      <c r="M491" s="106">
        <f t="shared" si="46"/>
        <v>0</v>
      </c>
      <c r="N491" s="114">
        <f t="shared" si="42"/>
        <v>0</v>
      </c>
      <c r="O491" s="114">
        <f t="shared" si="47"/>
        <v>0</v>
      </c>
      <c r="P491" s="111">
        <f t="shared" si="43"/>
        <v>0</v>
      </c>
    </row>
    <row r="492" spans="1:16" x14ac:dyDescent="0.25">
      <c r="A492" s="16"/>
      <c r="B492" s="17"/>
      <c r="C492" s="106">
        <f t="shared" si="44"/>
        <v>0</v>
      </c>
      <c r="D492" s="17"/>
      <c r="E492" s="17"/>
      <c r="F492" s="17"/>
      <c r="G492" s="17"/>
      <c r="H492" s="17"/>
      <c r="I492" s="17"/>
      <c r="J492" s="17"/>
      <c r="K492" s="17"/>
      <c r="L492" s="106">
        <f t="shared" si="45"/>
        <v>0</v>
      </c>
      <c r="M492" s="106">
        <f t="shared" si="46"/>
        <v>0</v>
      </c>
      <c r="N492" s="114">
        <f t="shared" si="42"/>
        <v>0</v>
      </c>
      <c r="O492" s="114">
        <f t="shared" si="47"/>
        <v>0</v>
      </c>
      <c r="P492" s="111">
        <f t="shared" si="43"/>
        <v>0</v>
      </c>
    </row>
    <row r="493" spans="1:16" x14ac:dyDescent="0.25">
      <c r="A493" s="16"/>
      <c r="B493" s="17"/>
      <c r="C493" s="106">
        <f t="shared" si="44"/>
        <v>0</v>
      </c>
      <c r="D493" s="17"/>
      <c r="E493" s="17"/>
      <c r="F493" s="17"/>
      <c r="G493" s="17"/>
      <c r="H493" s="17"/>
      <c r="I493" s="17"/>
      <c r="J493" s="17"/>
      <c r="K493" s="17"/>
      <c r="L493" s="106">
        <f t="shared" si="45"/>
        <v>0</v>
      </c>
      <c r="M493" s="106">
        <f t="shared" si="46"/>
        <v>0</v>
      </c>
      <c r="N493" s="114">
        <f t="shared" si="42"/>
        <v>0</v>
      </c>
      <c r="O493" s="114">
        <f t="shared" si="47"/>
        <v>0</v>
      </c>
      <c r="P493" s="111">
        <f t="shared" si="43"/>
        <v>0</v>
      </c>
    </row>
    <row r="494" spans="1:16" x14ac:dyDescent="0.25">
      <c r="A494" s="16"/>
      <c r="B494" s="17"/>
      <c r="C494" s="106">
        <f t="shared" si="44"/>
        <v>0</v>
      </c>
      <c r="D494" s="17"/>
      <c r="E494" s="17"/>
      <c r="F494" s="17"/>
      <c r="G494" s="17"/>
      <c r="H494" s="17"/>
      <c r="I494" s="17"/>
      <c r="J494" s="17"/>
      <c r="K494" s="17"/>
      <c r="L494" s="106">
        <f t="shared" si="45"/>
        <v>0</v>
      </c>
      <c r="M494" s="106">
        <f t="shared" si="46"/>
        <v>0</v>
      </c>
      <c r="N494" s="114">
        <f t="shared" si="42"/>
        <v>0</v>
      </c>
      <c r="O494" s="114">
        <f t="shared" si="47"/>
        <v>0</v>
      </c>
      <c r="P494" s="111">
        <f t="shared" si="43"/>
        <v>0</v>
      </c>
    </row>
    <row r="495" spans="1:16" x14ac:dyDescent="0.25">
      <c r="A495" s="16"/>
      <c r="B495" s="17"/>
      <c r="C495" s="106">
        <f t="shared" si="44"/>
        <v>0</v>
      </c>
      <c r="D495" s="17"/>
      <c r="E495" s="17"/>
      <c r="F495" s="17"/>
      <c r="G495" s="17"/>
      <c r="H495" s="17"/>
      <c r="I495" s="17"/>
      <c r="J495" s="17"/>
      <c r="K495" s="17"/>
      <c r="L495" s="106">
        <f t="shared" si="45"/>
        <v>0</v>
      </c>
      <c r="M495" s="106">
        <f t="shared" si="46"/>
        <v>0</v>
      </c>
      <c r="N495" s="114">
        <f t="shared" si="42"/>
        <v>0</v>
      </c>
      <c r="O495" s="114">
        <f t="shared" si="47"/>
        <v>0</v>
      </c>
      <c r="P495" s="111">
        <f t="shared" si="43"/>
        <v>0</v>
      </c>
    </row>
    <row r="496" spans="1:16" x14ac:dyDescent="0.25">
      <c r="A496" s="16"/>
      <c r="B496" s="17"/>
      <c r="C496" s="106">
        <f t="shared" si="44"/>
        <v>0</v>
      </c>
      <c r="D496" s="17"/>
      <c r="E496" s="17"/>
      <c r="F496" s="17"/>
      <c r="G496" s="17"/>
      <c r="H496" s="17"/>
      <c r="I496" s="17"/>
      <c r="J496" s="17"/>
      <c r="K496" s="17"/>
      <c r="L496" s="106">
        <f t="shared" si="45"/>
        <v>0</v>
      </c>
      <c r="M496" s="106">
        <f t="shared" si="46"/>
        <v>0</v>
      </c>
      <c r="N496" s="114">
        <f t="shared" si="42"/>
        <v>0</v>
      </c>
      <c r="O496" s="114">
        <f t="shared" si="47"/>
        <v>0</v>
      </c>
      <c r="P496" s="111">
        <f t="shared" si="43"/>
        <v>0</v>
      </c>
    </row>
    <row r="497" spans="1:16" x14ac:dyDescent="0.25">
      <c r="A497" s="16"/>
      <c r="B497" s="17"/>
      <c r="C497" s="106">
        <f t="shared" si="44"/>
        <v>0</v>
      </c>
      <c r="D497" s="17"/>
      <c r="E497" s="17"/>
      <c r="F497" s="17"/>
      <c r="G497" s="17"/>
      <c r="H497" s="17"/>
      <c r="I497" s="17"/>
      <c r="J497" s="17"/>
      <c r="K497" s="17"/>
      <c r="L497" s="106">
        <f t="shared" si="45"/>
        <v>0</v>
      </c>
      <c r="M497" s="106">
        <f t="shared" si="46"/>
        <v>0</v>
      </c>
      <c r="N497" s="114">
        <f t="shared" si="42"/>
        <v>0</v>
      </c>
      <c r="O497" s="114">
        <f t="shared" si="47"/>
        <v>0</v>
      </c>
      <c r="P497" s="111">
        <f t="shared" si="43"/>
        <v>0</v>
      </c>
    </row>
    <row r="498" spans="1:16" x14ac:dyDescent="0.25">
      <c r="A498" s="16"/>
      <c r="B498" s="17"/>
      <c r="C498" s="106">
        <f t="shared" si="44"/>
        <v>0</v>
      </c>
      <c r="D498" s="17"/>
      <c r="E498" s="17"/>
      <c r="F498" s="17"/>
      <c r="G498" s="17"/>
      <c r="H498" s="17"/>
      <c r="I498" s="17"/>
      <c r="J498" s="17"/>
      <c r="K498" s="17"/>
      <c r="L498" s="106">
        <f t="shared" si="45"/>
        <v>0</v>
      </c>
      <c r="M498" s="106">
        <f t="shared" si="46"/>
        <v>0</v>
      </c>
      <c r="N498" s="114">
        <f t="shared" si="42"/>
        <v>0</v>
      </c>
      <c r="O498" s="114">
        <f t="shared" si="47"/>
        <v>0</v>
      </c>
      <c r="P498" s="111">
        <f t="shared" si="43"/>
        <v>0</v>
      </c>
    </row>
    <row r="499" spans="1:16" x14ac:dyDescent="0.25">
      <c r="A499" s="16"/>
      <c r="B499" s="17"/>
      <c r="C499" s="106">
        <f t="shared" si="44"/>
        <v>0</v>
      </c>
      <c r="D499" s="17"/>
      <c r="E499" s="17"/>
      <c r="F499" s="17"/>
      <c r="G499" s="17"/>
      <c r="H499" s="17"/>
      <c r="I499" s="17"/>
      <c r="J499" s="17"/>
      <c r="K499" s="17"/>
      <c r="L499" s="106">
        <f t="shared" si="45"/>
        <v>0</v>
      </c>
      <c r="M499" s="106">
        <f t="shared" si="46"/>
        <v>0</v>
      </c>
      <c r="N499" s="114">
        <f t="shared" si="42"/>
        <v>0</v>
      </c>
      <c r="O499" s="114">
        <f t="shared" si="47"/>
        <v>0</v>
      </c>
      <c r="P499" s="111">
        <f t="shared" si="43"/>
        <v>0</v>
      </c>
    </row>
    <row r="500" spans="1:16" x14ac:dyDescent="0.25">
      <c r="A500" s="16"/>
      <c r="B500" s="17"/>
      <c r="C500" s="106">
        <f t="shared" si="44"/>
        <v>0</v>
      </c>
      <c r="D500" s="17"/>
      <c r="E500" s="17"/>
      <c r="F500" s="17"/>
      <c r="G500" s="17"/>
      <c r="H500" s="17"/>
      <c r="I500" s="17"/>
      <c r="J500" s="17"/>
      <c r="K500" s="17"/>
      <c r="L500" s="106">
        <f t="shared" si="45"/>
        <v>0</v>
      </c>
      <c r="M500" s="106">
        <f t="shared" si="46"/>
        <v>0</v>
      </c>
      <c r="N500" s="114">
        <f t="shared" si="42"/>
        <v>0</v>
      </c>
      <c r="O500" s="114">
        <f t="shared" si="47"/>
        <v>0</v>
      </c>
      <c r="P500" s="111">
        <f t="shared" si="43"/>
        <v>0</v>
      </c>
    </row>
  </sheetData>
  <autoFilter ref="A1:P500" xr:uid="{BF6D7E93-C9C4-4B01-A371-07947E130054}"/>
  <customSheetViews>
    <customSheetView guid="{DACD6839-11B2-4306-A105-E4EA0BCEA251}" scale="85" fitToPage="1" printArea="1" showAutoFilter="1">
      <pane ySplit="1" topLeftCell="A2" activePane="bottomLeft" state="frozen"/>
      <selection pane="bottomLeft" activeCell="I21" sqref="I21"/>
      <colBreaks count="1" manualBreakCount="1">
        <brk id="16" max="1048575" man="1"/>
      </colBreaks>
      <pageMargins left="0.7" right="0.7" top="0.75" bottom="0.75" header="0.3" footer="0.3"/>
      <pageSetup scale="44" fitToHeight="0" orientation="landscape" r:id="rId1"/>
      <autoFilter ref="A1:P500" xr:uid="{00000000-0000-0000-0000-000000000000}"/>
    </customSheetView>
  </customSheetViews>
  <pageMargins left="0.7" right="0.7" top="0.75" bottom="0.75" header="0.3" footer="0.3"/>
  <pageSetup scale="44" fitToHeight="0" orientation="landscape" r:id="rId2"/>
  <colBreaks count="1" manualBreakCount="1">
    <brk id="16" max="1048575" man="1"/>
  </col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97E2C46A7C14A4897645E89E182A646" ma:contentTypeVersion="4" ma:contentTypeDescription="Create a new document." ma:contentTypeScope="" ma:versionID="7cd6d6fa5de37277467a92d2c26b46c0">
  <xsd:schema xmlns:xsd="http://www.w3.org/2001/XMLSchema" xmlns:xs="http://www.w3.org/2001/XMLSchema" xmlns:p="http://schemas.microsoft.com/office/2006/metadata/properties" xmlns:ns3="e7d708db-e992-49a7-ac9e-d7717b655dff" targetNamespace="http://schemas.microsoft.com/office/2006/metadata/properties" ma:root="true" ma:fieldsID="13dc6358a1225a5983cdbba9206411a6" ns3:_="">
    <xsd:import namespace="e7d708db-e992-49a7-ac9e-d7717b655df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d708db-e992-49a7-ac9e-d7717b655d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07F10D-5562-4584-9F9B-661707F4249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7d708db-e992-49a7-ac9e-d7717b655dff"/>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826862B-8E41-4C3B-A1A0-DA7142605B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d708db-e992-49a7-ac9e-d7717b655d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381C95-84AE-4B31-9CCE-86EC8BE2F4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Tips</vt:lpstr>
      <vt:lpstr>Calculator</vt:lpstr>
      <vt:lpstr>Payroll Cost</vt:lpstr>
      <vt:lpstr>Employee Benefits Cost</vt:lpstr>
      <vt:lpstr>Payroll Cost_Budget</vt:lpstr>
      <vt:lpstr>Nonpayroll Cost</vt:lpstr>
      <vt:lpstr>Nonpayroll Cost_Budget</vt:lpstr>
      <vt:lpstr>FTEE</vt:lpstr>
      <vt:lpstr>Wage Cut</vt:lpstr>
      <vt:lpstr>Expense Eligibility Guide</vt:lpstr>
      <vt:lpstr>Loan Estimate</vt:lpstr>
      <vt:lpstr>Source</vt:lpstr>
      <vt:lpstr>Calculator!Print_Area</vt:lpstr>
      <vt:lpstr>'Employee Benefits Cost'!Print_Area</vt:lpstr>
      <vt:lpstr>'Expense Eligibility Guide'!Print_Area</vt:lpstr>
      <vt:lpstr>'Nonpayroll Cost'!Print_Area</vt:lpstr>
      <vt:lpstr>'Nonpayroll Cost_Budget'!Print_Area</vt:lpstr>
      <vt:lpstr>'Payroll Cost'!Print_Area</vt:lpstr>
      <vt:lpstr>'Payroll Cost_Budget'!Print_Area</vt:lpstr>
      <vt:lpstr>Tips!Print_Area</vt:lpstr>
      <vt:lpstr>'Wage Cut'!Print_Area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Trey Thompson;susanb@venturity.net</dc:creator>
  <cp:lastModifiedBy>Fluid Admin</cp:lastModifiedBy>
  <cp:lastPrinted>2020-05-06T15:40:08Z</cp:lastPrinted>
  <dcterms:created xsi:type="dcterms:W3CDTF">2020-03-26T19:04:38Z</dcterms:created>
  <dcterms:modified xsi:type="dcterms:W3CDTF">2020-05-06T16:18:34Z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0x010100F97E2C46A7C14A4897645E89E182A646</vt:lpwstr>
  </property>
</Properties>
</file>