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F:\hd-d-sr1\excel\EGC\"/>
    </mc:Choice>
  </mc:AlternateContent>
  <xr:revisionPtr revIDLastSave="0" documentId="8_{444596BD-A215-49BC-A2E8-9DBBC5588BAB}" xr6:coauthVersionLast="45" xr6:coauthVersionMax="45" xr10:uidLastSave="{00000000-0000-0000-0000-000000000000}"/>
  <workbookProtection workbookAlgorithmName="SHA-512" workbookHashValue="TYsM8XqN8DLsq2upcZe6+OG646ec7kbLBapqKkPBrEAyGiHDUni3dWotw9dRXDPNqmmLDWU609nBBc7ESoF2hQ==" workbookSaltValue="Hm904P1u/2H8GG13a1tBLg==" workbookSpinCount="100000" lockStructure="1"/>
  <bookViews>
    <workbookView xWindow="-28920" yWindow="-120" windowWidth="29040" windowHeight="17640" tabRatio="693" activeTab="5" xr2:uid="{47490102-55BA-4A10-98C7-809A16780C34}"/>
  </bookViews>
  <sheets>
    <sheet name="Instructions" sheetId="2" r:id="rId1"/>
    <sheet name="PPP Forgiveness Calculator" sheetId="3" r:id="rId2"/>
    <sheet name="Schedule A" sheetId="17" r:id="rId3"/>
    <sheet name="Schedule A Worksheet" sheetId="16" r:id="rId4"/>
    <sheet name="Non-Payroll Costs Tracker" sheetId="11" r:id="rId5"/>
    <sheet name="Payroll Accumulator" sheetId="18" r:id="rId6"/>
    <sheet name="FTE Input" sheetId="19" r:id="rId7"/>
  </sheets>
  <definedNames>
    <definedName name="_xlnm.Print_Area" localSheetId="6">'FTE Input'!$A$1:$T$60</definedName>
    <definedName name="_xlnm.Print_Area" localSheetId="0">Instructions!$A$1:$S$39</definedName>
    <definedName name="_xlnm.Print_Area" localSheetId="4">'Non-Payroll Costs Tracker'!$A$1:$O$41</definedName>
    <definedName name="_xlnm.Print_Area" localSheetId="5">'Payroll Accumulator'!$A$1:$P$111</definedName>
    <definedName name="_xlnm.Print_Area" localSheetId="1">'PPP Forgiveness Calculator'!$A$1:$H$60</definedName>
    <definedName name="_xlnm.Print_Area" localSheetId="2">'Schedule A'!$A$1:$O$64</definedName>
    <definedName name="_xlnm.Print_Area" localSheetId="3">'Schedule A Worksheet'!$A$1:$N$52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34" i="18" l="1"/>
  <c r="X35" i="18"/>
  <c r="X36" i="18"/>
  <c r="X37" i="18"/>
  <c r="X38" i="18"/>
  <c r="X39" i="18"/>
  <c r="X40" i="18"/>
  <c r="X41" i="18"/>
  <c r="X42" i="18"/>
  <c r="X43" i="18"/>
  <c r="X44" i="18"/>
  <c r="X45" i="18"/>
  <c r="X46" i="18"/>
  <c r="X47" i="18"/>
  <c r="X48" i="18"/>
  <c r="X49" i="18"/>
  <c r="X50" i="18"/>
  <c r="X33" i="18"/>
  <c r="V34" i="18"/>
  <c r="V35" i="18"/>
  <c r="V36" i="18"/>
  <c r="V37" i="18"/>
  <c r="V38" i="18"/>
  <c r="V39" i="18"/>
  <c r="V40" i="18"/>
  <c r="V41" i="18"/>
  <c r="V42" i="18"/>
  <c r="V43" i="18"/>
  <c r="V44" i="18"/>
  <c r="V45" i="18"/>
  <c r="V46" i="18"/>
  <c r="V47" i="18"/>
  <c r="V48" i="18"/>
  <c r="V49" i="18"/>
  <c r="V50" i="18"/>
  <c r="V33" i="18"/>
  <c r="N38" i="19"/>
  <c r="S35" i="18" l="1"/>
  <c r="S37" i="18"/>
  <c r="S38" i="18"/>
  <c r="S39" i="18"/>
  <c r="S40" i="18"/>
  <c r="S41" i="18"/>
  <c r="S42" i="18"/>
  <c r="S43" i="18"/>
  <c r="S44" i="18"/>
  <c r="S45" i="18"/>
  <c r="S46" i="18"/>
  <c r="S47" i="18"/>
  <c r="S48" i="18"/>
  <c r="S49" i="18"/>
  <c r="S50" i="18"/>
  <c r="R36" i="18"/>
  <c r="R37" i="18"/>
  <c r="R38" i="18"/>
  <c r="R39" i="18"/>
  <c r="R40" i="18"/>
  <c r="R41" i="18"/>
  <c r="R42" i="18"/>
  <c r="R43" i="18"/>
  <c r="R44" i="18"/>
  <c r="R45" i="18"/>
  <c r="R46" i="18"/>
  <c r="R47" i="18"/>
  <c r="R48" i="18"/>
  <c r="R49" i="18"/>
  <c r="R50" i="18"/>
  <c r="AA35" i="18"/>
  <c r="AA37" i="18"/>
  <c r="AA38" i="18"/>
  <c r="AA39" i="18"/>
  <c r="AA40" i="18"/>
  <c r="AA41" i="18"/>
  <c r="AA42" i="18"/>
  <c r="AA43" i="18"/>
  <c r="AA44" i="18"/>
  <c r="AA45" i="18"/>
  <c r="AA46" i="18"/>
  <c r="AA47" i="18"/>
  <c r="AA48" i="18"/>
  <c r="AA49" i="18"/>
  <c r="AA50" i="18"/>
  <c r="AB36" i="18"/>
  <c r="AB37" i="18"/>
  <c r="AB38" i="18"/>
  <c r="AB39" i="18"/>
  <c r="AB40" i="18"/>
  <c r="AB41" i="18"/>
  <c r="AB42" i="18"/>
  <c r="AB43" i="18"/>
  <c r="AB44" i="18"/>
  <c r="AB45" i="18"/>
  <c r="AB46" i="18"/>
  <c r="AB47" i="18"/>
  <c r="AB48" i="18"/>
  <c r="AB49" i="18"/>
  <c r="AB50" i="18"/>
  <c r="AC45" i="18" l="1"/>
  <c r="AC43" i="18"/>
  <c r="AC37" i="18"/>
  <c r="AC41" i="18"/>
  <c r="AC49" i="18"/>
  <c r="AC46" i="18"/>
  <c r="AC50" i="18"/>
  <c r="AC42" i="18"/>
  <c r="AC48" i="18"/>
  <c r="AC40" i="18"/>
  <c r="AC47" i="18"/>
  <c r="AC39" i="18"/>
  <c r="AC38" i="18"/>
  <c r="AC44" i="18"/>
  <c r="E34" i="18"/>
  <c r="H34" i="18" s="1"/>
  <c r="Y34" i="18" s="1"/>
  <c r="E35" i="18"/>
  <c r="H35" i="18" s="1"/>
  <c r="Y35" i="18" s="1"/>
  <c r="E36" i="18"/>
  <c r="H36" i="18" s="1"/>
  <c r="Y36" i="18" s="1"/>
  <c r="E37" i="18"/>
  <c r="H37" i="18" s="1"/>
  <c r="Y37" i="18" s="1"/>
  <c r="E38" i="18"/>
  <c r="H38" i="18" s="1"/>
  <c r="Y38" i="18" s="1"/>
  <c r="E39" i="18"/>
  <c r="H39" i="18" s="1"/>
  <c r="Y39" i="18" s="1"/>
  <c r="E40" i="18"/>
  <c r="H40" i="18" s="1"/>
  <c r="Y40" i="18" s="1"/>
  <c r="E41" i="18"/>
  <c r="H41" i="18" s="1"/>
  <c r="Y41" i="18" s="1"/>
  <c r="E42" i="18"/>
  <c r="H42" i="18" s="1"/>
  <c r="Y42" i="18" s="1"/>
  <c r="E43" i="18"/>
  <c r="H43" i="18" s="1"/>
  <c r="Y43" i="18" s="1"/>
  <c r="E44" i="18"/>
  <c r="H44" i="18" s="1"/>
  <c r="Y44" i="18" s="1"/>
  <c r="E45" i="18"/>
  <c r="H45" i="18" s="1"/>
  <c r="Y45" i="18" s="1"/>
  <c r="E46" i="18"/>
  <c r="H46" i="18" s="1"/>
  <c r="Y46" i="18" s="1"/>
  <c r="E47" i="18"/>
  <c r="H47" i="18" s="1"/>
  <c r="Y47" i="18" s="1"/>
  <c r="E48" i="18"/>
  <c r="H48" i="18" s="1"/>
  <c r="Y48" i="18" s="1"/>
  <c r="E49" i="18"/>
  <c r="H49" i="18" s="1"/>
  <c r="Y49" i="18" s="1"/>
  <c r="E50" i="18"/>
  <c r="H50" i="18" s="1"/>
  <c r="Y50" i="18" s="1"/>
  <c r="E33" i="18"/>
  <c r="H33" i="18" s="1"/>
  <c r="Y33" i="18" l="1"/>
  <c r="N42" i="19"/>
  <c r="J50" i="17"/>
  <c r="D28" i="16" l="1"/>
  <c r="D29" i="16" s="1"/>
  <c r="D18" i="16"/>
  <c r="D19" i="16" s="1"/>
  <c r="N22" i="11"/>
  <c r="N23" i="11"/>
  <c r="N24" i="11"/>
  <c r="N25" i="11"/>
  <c r="N26" i="11"/>
  <c r="N27" i="11"/>
  <c r="N28" i="11"/>
  <c r="N21" i="11"/>
  <c r="L40" i="16"/>
  <c r="L36" i="16"/>
  <c r="L34" i="16"/>
  <c r="C65" i="18" l="1"/>
  <c r="J48" i="17"/>
  <c r="L42" i="16"/>
  <c r="L38" i="16"/>
  <c r="E79" i="18" l="1"/>
  <c r="C79" i="18"/>
  <c r="D78" i="18"/>
  <c r="F78" i="18" s="1"/>
  <c r="D77" i="18"/>
  <c r="F77" i="18" s="1"/>
  <c r="D76" i="18"/>
  <c r="F76" i="18" s="1"/>
  <c r="D75" i="18"/>
  <c r="F75" i="18" s="1"/>
  <c r="D74" i="18"/>
  <c r="F74" i="18" s="1"/>
  <c r="D59" i="18"/>
  <c r="D60" i="18"/>
  <c r="D61" i="18"/>
  <c r="D62" i="18"/>
  <c r="D63" i="18"/>
  <c r="D58" i="18"/>
  <c r="J25" i="17"/>
  <c r="I52" i="18"/>
  <c r="J50" i="18"/>
  <c r="M50" i="18" s="1"/>
  <c r="Z50" i="18" s="1"/>
  <c r="J49" i="18"/>
  <c r="M49" i="18" s="1"/>
  <c r="Z49" i="18" s="1"/>
  <c r="J48" i="18"/>
  <c r="M48" i="18" s="1"/>
  <c r="Z48" i="18" s="1"/>
  <c r="J47" i="18"/>
  <c r="J46" i="18"/>
  <c r="J45" i="18"/>
  <c r="M45" i="18" s="1"/>
  <c r="Z45" i="18" s="1"/>
  <c r="J44" i="18"/>
  <c r="M44" i="18" s="1"/>
  <c r="Z44" i="18" s="1"/>
  <c r="J43" i="18"/>
  <c r="J42" i="18"/>
  <c r="J41" i="18"/>
  <c r="M41" i="18" s="1"/>
  <c r="Z41" i="18" s="1"/>
  <c r="J40" i="18"/>
  <c r="M40" i="18" s="1"/>
  <c r="Z40" i="18" s="1"/>
  <c r="J39" i="18"/>
  <c r="J38" i="18"/>
  <c r="J37" i="18"/>
  <c r="M37" i="18" s="1"/>
  <c r="Z37" i="18" s="1"/>
  <c r="J36" i="18"/>
  <c r="M36" i="18" s="1"/>
  <c r="Z36" i="18" s="1"/>
  <c r="J35" i="18"/>
  <c r="J34" i="18"/>
  <c r="J33" i="18"/>
  <c r="M33" i="18" s="1"/>
  <c r="B23" i="18"/>
  <c r="B27" i="18" s="1"/>
  <c r="D27" i="18" s="1"/>
  <c r="M38" i="18" l="1"/>
  <c r="Z38" i="18" s="1"/>
  <c r="M42" i="18"/>
  <c r="Z42" i="18" s="1"/>
  <c r="M46" i="18"/>
  <c r="Z46" i="18" s="1"/>
  <c r="M39" i="18"/>
  <c r="Z39" i="18" s="1"/>
  <c r="M43" i="18"/>
  <c r="Z43" i="18" s="1"/>
  <c r="M47" i="18"/>
  <c r="Z47" i="18" s="1"/>
  <c r="M34" i="18"/>
  <c r="Z34" i="18" s="1"/>
  <c r="M35" i="18"/>
  <c r="Z35" i="18" s="1"/>
  <c r="O33" i="18"/>
  <c r="P33" i="18" s="1"/>
  <c r="Q33" i="18" s="1"/>
  <c r="Z33" i="18"/>
  <c r="N36" i="18"/>
  <c r="N40" i="18"/>
  <c r="N44" i="18"/>
  <c r="N48" i="18"/>
  <c r="N50" i="18"/>
  <c r="N37" i="18"/>
  <c r="N41" i="18"/>
  <c r="N45" i="18"/>
  <c r="N49" i="18"/>
  <c r="AB35" i="18"/>
  <c r="N33" i="18"/>
  <c r="O38" i="18"/>
  <c r="P38" i="18" s="1"/>
  <c r="Q38" i="18" s="1"/>
  <c r="O46" i="18"/>
  <c r="P46" i="18" s="1"/>
  <c r="Q46" i="18" s="1"/>
  <c r="O50" i="18"/>
  <c r="P50" i="18" s="1"/>
  <c r="Q50" i="18" s="1"/>
  <c r="O36" i="18"/>
  <c r="P36" i="18" s="1"/>
  <c r="O40" i="18"/>
  <c r="P40" i="18" s="1"/>
  <c r="Q40" i="18" s="1"/>
  <c r="O41" i="18"/>
  <c r="P41" i="18" s="1"/>
  <c r="Q41" i="18" s="1"/>
  <c r="O49" i="18"/>
  <c r="P49" i="18" s="1"/>
  <c r="Q49" i="18" s="1"/>
  <c r="F79" i="18"/>
  <c r="J38" i="17" s="1"/>
  <c r="D65" i="18"/>
  <c r="C27" i="16" s="1"/>
  <c r="D79" i="18"/>
  <c r="J52" i="18"/>
  <c r="C17" i="16" s="1"/>
  <c r="F30" i="11"/>
  <c r="C22" i="3" s="1"/>
  <c r="O43" i="18" l="1"/>
  <c r="P43" i="18" s="1"/>
  <c r="Q43" i="18" s="1"/>
  <c r="O35" i="18"/>
  <c r="P35" i="18" s="1"/>
  <c r="Q35" i="18" s="1"/>
  <c r="R35" i="18" s="1"/>
  <c r="AC35" i="18" s="1"/>
  <c r="O39" i="18"/>
  <c r="P39" i="18" s="1"/>
  <c r="Q39" i="18" s="1"/>
  <c r="O34" i="18"/>
  <c r="P34" i="18" s="1"/>
  <c r="Q34" i="18" s="1"/>
  <c r="N47" i="18"/>
  <c r="N39" i="18"/>
  <c r="N42" i="18"/>
  <c r="O42" i="18"/>
  <c r="P42" i="18" s="1"/>
  <c r="Q42" i="18" s="1"/>
  <c r="O47" i="18"/>
  <c r="P47" i="18" s="1"/>
  <c r="Q47" i="18" s="1"/>
  <c r="N43" i="18"/>
  <c r="N46" i="18"/>
  <c r="N38" i="18"/>
  <c r="N35" i="18"/>
  <c r="N34" i="18"/>
  <c r="Q36" i="18"/>
  <c r="S36" i="18" s="1"/>
  <c r="S33" i="18"/>
  <c r="R33" i="18"/>
  <c r="AA33" i="18"/>
  <c r="AB33" i="18"/>
  <c r="AB34" i="18"/>
  <c r="AA34" i="18"/>
  <c r="R34" i="18"/>
  <c r="S34" i="18"/>
  <c r="O44" i="18"/>
  <c r="P44" i="18" s="1"/>
  <c r="Q44" i="18" s="1"/>
  <c r="O37" i="18"/>
  <c r="P37" i="18" s="1"/>
  <c r="Q37" i="18" s="1"/>
  <c r="O48" i="18"/>
  <c r="P48" i="18" s="1"/>
  <c r="Q48" i="18" s="1"/>
  <c r="O45" i="18"/>
  <c r="P45" i="18" s="1"/>
  <c r="Q45" i="18" s="1"/>
  <c r="C19" i="16"/>
  <c r="J13" i="17" s="1"/>
  <c r="C29" i="16"/>
  <c r="J23" i="17" s="1"/>
  <c r="N30" i="11"/>
  <c r="C23" i="3" s="1"/>
  <c r="B21" i="11"/>
  <c r="C21" i="11" s="1"/>
  <c r="B22" i="11" s="1"/>
  <c r="C22" i="11" s="1"/>
  <c r="B23" i="11" s="1"/>
  <c r="AA36" i="18" l="1"/>
  <c r="AC36" i="18" s="1"/>
  <c r="AC33" i="18"/>
  <c r="AC34" i="18"/>
  <c r="J43" i="17"/>
  <c r="C20" i="3" s="1"/>
  <c r="C41" i="3" s="1"/>
  <c r="J15" i="17"/>
  <c r="J52" i="17" s="1"/>
  <c r="J54" i="17" s="1"/>
  <c r="AC52" i="18" l="1"/>
  <c r="E17" i="16" s="1"/>
  <c r="E19" i="16" s="1"/>
  <c r="J17" i="17" s="1"/>
  <c r="C30" i="3" s="1"/>
  <c r="C34" i="3"/>
  <c r="E30" i="11" l="1"/>
  <c r="C21" i="3" s="1"/>
  <c r="C23" i="11"/>
  <c r="B24" i="11" s="1"/>
  <c r="M30" i="11"/>
  <c r="G30" i="11"/>
  <c r="H30" i="11"/>
  <c r="I30" i="11"/>
  <c r="J30" i="11"/>
  <c r="K30" i="11"/>
  <c r="L30" i="11"/>
  <c r="C25" i="3" l="1"/>
  <c r="C32" i="3" s="1"/>
  <c r="C36" i="3" s="1"/>
  <c r="C43" i="3" s="1"/>
  <c r="D47" i="3" s="1"/>
  <c r="D49" i="3" s="1"/>
  <c r="C24" i="11" l="1"/>
  <c r="B25" i="11" s="1"/>
  <c r="C25" i="11" l="1"/>
  <c r="B26" i="11" s="1"/>
  <c r="C26" i="11" l="1"/>
  <c r="B27" i="11" s="1"/>
  <c r="C27" i="11" l="1"/>
  <c r="B28" i="11" s="1"/>
  <c r="C28" i="11" s="1"/>
</calcChain>
</file>

<file path=xl/sharedStrings.xml><?xml version="1.0" encoding="utf-8"?>
<sst xmlns="http://schemas.openxmlformats.org/spreadsheetml/2006/main" count="350" uniqueCount="267">
  <si>
    <t>How to use this calculator:</t>
  </si>
  <si>
    <t>Paycheck Protection Program (PPP) under the CARES Act</t>
  </si>
  <si>
    <t>Loan Forgiveness Calculator</t>
  </si>
  <si>
    <t>Total</t>
  </si>
  <si>
    <t>Week Start</t>
  </si>
  <si>
    <t>Week End</t>
  </si>
  <si>
    <t xml:space="preserve">Loan Forgiveness Calculator </t>
  </si>
  <si>
    <t>Covered Period</t>
  </si>
  <si>
    <t>Follow these steps:</t>
  </si>
  <si>
    <t>Enter data into the applicable section below</t>
  </si>
  <si>
    <t>NOTES:</t>
  </si>
  <si>
    <r>
      <rPr>
        <b/>
        <sz val="14"/>
        <color theme="1"/>
        <rFont val="Calibri"/>
        <family val="2"/>
        <scheme val="minor"/>
      </rPr>
      <t xml:space="preserve">Disclaimer: </t>
    </r>
    <r>
      <rPr>
        <sz val="14"/>
        <color theme="1"/>
        <rFont val="Calibri"/>
        <family val="2"/>
        <scheme val="minor"/>
      </rPr>
      <t xml:space="preserve">The contents of this resource do not necessarily reflect the position or opinion of the American Institute of CPAs, its divisions and its committees. This resource is designed to provide accurate and authoritative information on the subject covered. It is distributed with the understanding that the authors are not engaged in rendering legal, accounting or other professional services. If legal advice or other expert assistance is required, the services of a competent professional should be sought. </t>
    </r>
  </si>
  <si>
    <t>Other</t>
  </si>
  <si>
    <t>Gas</t>
  </si>
  <si>
    <t>Water</t>
  </si>
  <si>
    <t>Phone</t>
  </si>
  <si>
    <t>Internet</t>
  </si>
  <si>
    <t>Week #</t>
  </si>
  <si>
    <t>2020 Q1</t>
  </si>
  <si>
    <t>Employee</t>
  </si>
  <si>
    <t>Weeks
Paid</t>
  </si>
  <si>
    <t>Purpose:</t>
  </si>
  <si>
    <t>Most Recent Full Quarter</t>
  </si>
  <si>
    <t>to</t>
  </si>
  <si>
    <t>Report Periods to Run</t>
  </si>
  <si>
    <t>Maximum Eligible Loan Forgiveness Summary</t>
  </si>
  <si>
    <t>Additional instructions are included on each tab.</t>
  </si>
  <si>
    <r>
      <t xml:space="preserve">There are areas of the Act where additional clarification from the Treasury and SBA is needed. </t>
    </r>
    <r>
      <rPr>
        <b/>
        <i/>
        <sz val="16"/>
        <color theme="1"/>
        <rFont val="Calibri"/>
        <family val="2"/>
        <scheme val="minor"/>
      </rPr>
      <t>Your judgement and</t>
    </r>
    <r>
      <rPr>
        <i/>
        <sz val="16"/>
        <color theme="1"/>
        <rFont val="Calibri"/>
        <family val="2"/>
        <scheme val="minor"/>
      </rPr>
      <t xml:space="preserve"> </t>
    </r>
    <r>
      <rPr>
        <b/>
        <i/>
        <sz val="16"/>
        <color theme="1"/>
        <rFont val="Calibri"/>
        <family val="2"/>
        <scheme val="minor"/>
      </rPr>
      <t>interpretations of the Act may be necessary.</t>
    </r>
    <r>
      <rPr>
        <i/>
        <sz val="16"/>
        <color theme="1"/>
        <rFont val="Calibri"/>
        <family val="2"/>
        <scheme val="minor"/>
      </rPr>
      <t xml:space="preserve">   </t>
    </r>
  </si>
  <si>
    <t>Date of Loan Disbursement:</t>
  </si>
  <si>
    <t>Complete the "Payroll Accumulator" tab</t>
  </si>
  <si>
    <t>Calculate estimated loan forgiveness in the "PPP forgiveness calculator" tab</t>
  </si>
  <si>
    <t>Subject to documentation and other authoritative guidance</t>
  </si>
  <si>
    <t>These two sets of data will be compared to assess the amount of any decrease in compensation per employee.</t>
  </si>
  <si>
    <r>
      <t xml:space="preserve">2) To calculate any reduction in wages for employees making less than $100,000 (in any annualized period in 2019). A reduction of more than 25% will result in decreased loan forgiveness.  </t>
    </r>
    <r>
      <rPr>
        <i/>
        <sz val="11"/>
        <color theme="1"/>
        <rFont val="Calibri"/>
        <family val="2"/>
        <scheme val="minor"/>
      </rPr>
      <t>Sec. 1106 (b) (3)</t>
    </r>
  </si>
  <si>
    <r>
      <t xml:space="preserve">1) To track eligible payroll costs for the 8-week covered period. </t>
    </r>
    <r>
      <rPr>
        <i/>
        <sz val="11"/>
        <color rgb="FF000000"/>
        <rFont val="Calibri"/>
        <family val="2"/>
        <scheme val="minor"/>
      </rPr>
      <t xml:space="preserve"> Sec. 1106 (b) (1)</t>
    </r>
  </si>
  <si>
    <t>Add: Accrued Interest</t>
  </si>
  <si>
    <t>Remaining loan balance after forgiveness</t>
  </si>
  <si>
    <t>Net amount of eligible loan forgiveness</t>
  </si>
  <si>
    <t>A</t>
  </si>
  <si>
    <t>Wages up to annualized $100k limit</t>
  </si>
  <si>
    <t>aicpa.org/sba.</t>
  </si>
  <si>
    <t>See links to guidance at:</t>
  </si>
  <si>
    <t>Run payroll reports by employee for the most recent full quarter</t>
  </si>
  <si>
    <t>Select your 8-week covered period</t>
  </si>
  <si>
    <t>PPP Loan Disbursement Date</t>
  </si>
  <si>
    <t>Selected start of 8-week covered period</t>
  </si>
  <si>
    <t>Business Utility Payments</t>
  </si>
  <si>
    <t>Notes on eligible non-payroll expenses:</t>
  </si>
  <si>
    <t xml:space="preserve">Only include expenses below that were in place under agreements that began before Feb. 15, 2020. </t>
  </si>
  <si>
    <t>Do not include payments for which you are not asking for forgiveness.</t>
  </si>
  <si>
    <t xml:space="preserve">Must be paid during the 8-week covered period OR incurred during the 8-week covered period AND paid on or before the next regular billing date. </t>
  </si>
  <si>
    <r>
      <t xml:space="preserve">Eligible wages does </t>
    </r>
    <r>
      <rPr>
        <b/>
        <sz val="11"/>
        <color theme="1"/>
        <rFont val="Calibri"/>
        <family val="2"/>
        <scheme val="minor"/>
      </rPr>
      <t>NOT</t>
    </r>
    <r>
      <rPr>
        <sz val="11"/>
        <color theme="1"/>
        <rFont val="Calibri"/>
        <family val="2"/>
        <scheme val="minor"/>
      </rPr>
      <t xml:space="preserve"> include annualized salaries greater than $100K, taxes imposed or withheld under chapter 21,22, or 24 of the IRC of 1986  (e.g. the employer’s share of FICA and Medicare are not included as payroll costs), compensation of an employee whose principal place of residence is outside the US, or qualified sick or family leave for which a credit is allowed under §7002 or §7004 of the FFCRA</t>
    </r>
  </si>
  <si>
    <t>This template is based on interpretations of the CARES Act and guidance released through May 15, 2020. See links to guidance at:</t>
  </si>
  <si>
    <t>Enter key data into the "PPP Forgiveness Calculator" tab</t>
  </si>
  <si>
    <t>Business rent or lease payments for real or personal property</t>
  </si>
  <si>
    <t xml:space="preserve">Borrowers are generally eligible for forgiveness for the payroll costs paid and payroll costs incurred during the 8-week covered period. </t>
  </si>
  <si>
    <t>Count payroll costs that were both paid and incurred only once.</t>
  </si>
  <si>
    <t>Refer to the Forgiveness Application from the SBA for additional business information to have available when completing your forgiveness application.  This will include your SBA PPP Loan number, Lender PPP loan number, and other details applicable to your specific loan.</t>
  </si>
  <si>
    <t>Business rent or lease payments</t>
  </si>
  <si>
    <t>Business mortgage interest payments</t>
  </si>
  <si>
    <t xml:space="preserve">Payroll costs </t>
  </si>
  <si>
    <t>Line 1</t>
  </si>
  <si>
    <t>Line 2</t>
  </si>
  <si>
    <t>Line 3</t>
  </si>
  <si>
    <t>Business utility payments</t>
  </si>
  <si>
    <t>Line 4</t>
  </si>
  <si>
    <t>Total eligible costs</t>
  </si>
  <si>
    <t>Adjustments for FTE and Salary/Wage Reduction</t>
  </si>
  <si>
    <t>Line 5</t>
  </si>
  <si>
    <t xml:space="preserve">Subtotal </t>
  </si>
  <si>
    <t>Line 6</t>
  </si>
  <si>
    <t>FTE reduction quotient</t>
  </si>
  <si>
    <t>Line 7</t>
  </si>
  <si>
    <t xml:space="preserve">Modified total </t>
  </si>
  <si>
    <t>Line 8</t>
  </si>
  <si>
    <t>Line 9</t>
  </si>
  <si>
    <t xml:space="preserve">Payroll cost 75% requirement </t>
  </si>
  <si>
    <t>Line 1 payroll costs divided by .75</t>
  </si>
  <si>
    <t>Line 10</t>
  </si>
  <si>
    <t>Line 11</t>
  </si>
  <si>
    <t>Note: these numbers will populate as additional data is entered throughout the worksheet.</t>
  </si>
  <si>
    <t>See note 3 below</t>
  </si>
  <si>
    <r>
      <rPr>
        <b/>
        <sz val="9"/>
        <rFont val="Calibri"/>
        <family val="2"/>
        <scheme val="minor"/>
      </rPr>
      <t>Note 2 - AICPA Recommendation:</t>
    </r>
    <r>
      <rPr>
        <sz val="9"/>
        <rFont val="Calibri"/>
        <family val="2"/>
        <scheme val="minor"/>
      </rPr>
      <t xml:space="preserve"> Due to the complexities of pro-rating a pay period for employers with a pay period more frequent that bi-weekly (i.e. semi-monthly or monthly), the AICPA will continue to recommend beginning the calculation of the 8-week covered period as the date of either the beginning of the payroll period during which funding was received, or the beginning of the next payroll period, at the borrower’s discretion. For example, if funding is received on April 15 and the borrower’s normal pay cycle is monthly, the borrower could elect to start the 8-week covered period on April 1 or April 30. </t>
    </r>
  </si>
  <si>
    <r>
      <rPr>
        <b/>
        <sz val="9"/>
        <color theme="1"/>
        <rFont val="Calibri"/>
        <family val="2"/>
        <scheme val="minor"/>
      </rPr>
      <t xml:space="preserve">Note 4 - EIDL Grants: </t>
    </r>
    <r>
      <rPr>
        <sz val="9"/>
        <color theme="1"/>
        <rFont val="Calibri"/>
        <family val="2"/>
        <scheme val="minor"/>
      </rPr>
      <t>The Interim Final Rule released on April 2 indicated any proceeds from the EIDL Emergency Grant up to $10,000 will be deducted from the loan forgiveness amount on the PPP loan.  SBA Form 3508 indicates the SBA will deduct EIDL Advance Amounts from the forgiveness amount remitted to the Lender</t>
    </r>
  </si>
  <si>
    <t>See note 4 below</t>
  </si>
  <si>
    <r>
      <t xml:space="preserve">There are areas of the Act where additional clarification from the Treasury and SBA is needed. </t>
    </r>
    <r>
      <rPr>
        <b/>
        <i/>
        <sz val="12"/>
        <color theme="1"/>
        <rFont val="Calibri"/>
        <family val="2"/>
        <scheme val="minor"/>
      </rPr>
      <t>Your judgement and interpretations of the Act may be necessary.</t>
    </r>
    <r>
      <rPr>
        <i/>
        <sz val="12"/>
        <color theme="1"/>
        <rFont val="Calibri"/>
        <family val="2"/>
        <scheme val="minor"/>
      </rPr>
      <t xml:space="preserve">   </t>
    </r>
  </si>
  <si>
    <t>The SBA forgiveness application is online.</t>
  </si>
  <si>
    <t>Total salary/hourly wage reductions</t>
  </si>
  <si>
    <t>Note:  The alternative covered period available for payroll costs DOES NOT apply for the costs you'll be tracking on this sheet.</t>
  </si>
  <si>
    <t xml:space="preserve">Per the SBA forgiveness application released on May 15, 2020, if multiple disbursements were received, enter the date of the first disbursement. </t>
  </si>
  <si>
    <r>
      <t xml:space="preserve">Per the SBA forgiveness application released on May 15, 2020, borrowers with a bi-weekly or more frequent pay period may begin their 8-week covered period on the date of the first pay period after their funds were received. For example, if funds were received on Monday, April 27 and the next pay period starts on Sunday, May 3, the borrower may select an 8-week covered period that begins on Sunday, May 3. </t>
    </r>
    <r>
      <rPr>
        <b/>
        <i/>
        <sz val="9"/>
        <rFont val="Calibri"/>
        <family val="2"/>
        <scheme val="minor"/>
      </rPr>
      <t>See note 1 below.</t>
    </r>
  </si>
  <si>
    <r>
      <rPr>
        <b/>
        <sz val="12"/>
        <color theme="1"/>
        <rFont val="Calibri"/>
        <family val="2"/>
        <scheme val="minor"/>
      </rPr>
      <t xml:space="preserve">NOTE: </t>
    </r>
    <r>
      <rPr>
        <sz val="12"/>
        <color theme="1"/>
        <rFont val="Calibri"/>
        <family val="2"/>
        <scheme val="minor"/>
      </rPr>
      <t xml:space="preserve">This template is based on interpretations of the CARES Act and guidance released through May 15, 2020. </t>
    </r>
  </si>
  <si>
    <t>Business mortgage interest on real or personal property 
(Do not include any prepayments)</t>
  </si>
  <si>
    <t>Alternative Payroll Covered Period Date</t>
  </si>
  <si>
    <t>Transportation</t>
  </si>
  <si>
    <t>Total Business Utility Payments</t>
  </si>
  <si>
    <t>Table 1</t>
  </si>
  <si>
    <t>Employee's name</t>
  </si>
  <si>
    <t>Employee identifier</t>
  </si>
  <si>
    <t>Cash compensation</t>
  </si>
  <si>
    <t>Average FTE</t>
  </si>
  <si>
    <t>Salary/Hourly Wage Reduction</t>
  </si>
  <si>
    <t>Table 2</t>
  </si>
  <si>
    <t>Loan Forgiveness Calculator (Schedule A)</t>
  </si>
  <si>
    <t>Loan Forgiveness Calculator (Schedule A worksheet)</t>
  </si>
  <si>
    <t>Loan Forgiveness Calculator (Non-payroll costs tracker)</t>
  </si>
  <si>
    <t>From Non-Payroll Costs Tracking tab</t>
  </si>
  <si>
    <t>PPP Schedule A Worksheet, Table 1 Totals</t>
  </si>
  <si>
    <t>PPP Schedule A Worksheet, Table 2 Totals</t>
  </si>
  <si>
    <t>Non-Cash Compensation Payroll Costs During the Covered Period or the Alternative Payroll Covered Period</t>
  </si>
  <si>
    <t>Compensation to Owners</t>
  </si>
  <si>
    <t>This amount may not be included in PPP Schedule A Worksheet, Table 1 or 2. If there is more than one individual included, attach a separate table that lists the names of and payments to each.</t>
  </si>
  <si>
    <t>Total Payroll Costs</t>
  </si>
  <si>
    <t>Full-Time Equivalency (FTE) Reduction Calculation</t>
  </si>
  <si>
    <t>Line 9. Total amount paid to owner-employees/self-employed individual/general partners:</t>
  </si>
  <si>
    <t>Line 10. Payroll Costs (add lines 1, 4, 6, 7, 8, and 9):</t>
  </si>
  <si>
    <r>
      <t>Clarification on</t>
    </r>
    <r>
      <rPr>
        <b/>
        <sz val="11"/>
        <rFont val="Calibri"/>
        <family val="2"/>
        <scheme val="minor"/>
      </rPr>
      <t xml:space="preserve"> paid vs. incurre</t>
    </r>
    <r>
      <rPr>
        <sz val="11"/>
        <rFont val="Calibri"/>
        <family val="2"/>
        <scheme val="minor"/>
      </rPr>
      <t>d per the SBA forgiveness application released on May 15, 2020:</t>
    </r>
  </si>
  <si>
    <r>
      <t xml:space="preserve">Payroll costs are considered </t>
    </r>
    <r>
      <rPr>
        <b/>
        <sz val="11"/>
        <rFont val="Calibri"/>
        <family val="2"/>
        <scheme val="minor"/>
      </rPr>
      <t>paid</t>
    </r>
    <r>
      <rPr>
        <sz val="11"/>
        <rFont val="Calibri"/>
        <family val="2"/>
        <scheme val="minor"/>
      </rPr>
      <t xml:space="preserve"> on the day that paychecks are distributed or the Borrower originates an ACH credit transaction.</t>
    </r>
  </si>
  <si>
    <r>
      <t>Payroll costs are considered</t>
    </r>
    <r>
      <rPr>
        <b/>
        <sz val="11"/>
        <rFont val="Calibri"/>
        <family val="2"/>
        <scheme val="minor"/>
      </rPr>
      <t xml:space="preserve"> incurred</t>
    </r>
    <r>
      <rPr>
        <sz val="11"/>
        <rFont val="Calibri"/>
        <family val="2"/>
        <scheme val="minor"/>
      </rPr>
      <t xml:space="preserve"> on the day that the employee’s pay is earned. Payroll costs incurred but not paid during the Borrower’s last pay period of the 8-week covered period are eligible for forgiveness if paid on or before the next regular payroll date. Otherwise, payroll costs must be paid during the 8-week covered period. </t>
    </r>
  </si>
  <si>
    <r>
      <t xml:space="preserve">Employee Identifier </t>
    </r>
    <r>
      <rPr>
        <b/>
        <sz val="9"/>
        <rFont val="Calibri"/>
        <family val="2"/>
        <scheme val="minor"/>
      </rPr>
      <t>(i.e. last 4 digits of social security number)</t>
    </r>
  </si>
  <si>
    <t>Covered Period or Alternative Covered Period</t>
  </si>
  <si>
    <t>Gross Wages Paid (See note 1 below)</t>
  </si>
  <si>
    <r>
      <rPr>
        <b/>
        <sz val="11"/>
        <rFont val="Calibri"/>
        <family val="2"/>
        <scheme val="minor"/>
      </rPr>
      <t>Note 1: Eligible wages</t>
    </r>
    <r>
      <rPr>
        <sz val="11"/>
        <rFont val="Calibri"/>
        <family val="2"/>
        <scheme val="minor"/>
      </rPr>
      <t xml:space="preserve"> includes gross salary, gross wages, gross tips, gross commissions, paid leave (vacation, family, medical or sick - exception noted below) and allowances for dismissal or separation paid OR incurred during the 8-week covered period selected by the borrower. </t>
    </r>
  </si>
  <si>
    <r>
      <t xml:space="preserve">Note 2: Employees who earned greater than $100,000 - </t>
    </r>
    <r>
      <rPr>
        <sz val="11"/>
        <color theme="1"/>
        <rFont val="Calibri"/>
        <family val="2"/>
        <scheme val="minor"/>
      </rPr>
      <t xml:space="preserve">Employees who earned more than $100,000 in any period in 2019 are excluded from the salary reduction calculation. </t>
    </r>
    <r>
      <rPr>
        <b/>
        <sz val="11"/>
        <color theme="1"/>
        <rFont val="Calibri"/>
        <family val="2"/>
        <scheme val="minor"/>
      </rPr>
      <t xml:space="preserve"> Weekly: $1,923; Bi-weekly: $3,846;  Semi-monthly: $4,167; Monthly: $8,333</t>
    </r>
  </si>
  <si>
    <t>Information for Table 2 of PPP Schedule A worksheet</t>
  </si>
  <si>
    <t>Compensation paid to owners</t>
  </si>
  <si>
    <r>
      <t xml:space="preserve">Eligible wages </t>
    </r>
    <r>
      <rPr>
        <u/>
        <sz val="11"/>
        <color theme="1"/>
        <rFont val="Calibri"/>
        <family val="2"/>
        <scheme val="minor"/>
      </rPr>
      <t xml:space="preserve">does not include </t>
    </r>
    <r>
      <rPr>
        <sz val="11"/>
        <color theme="1"/>
        <rFont val="Calibri"/>
        <family val="2"/>
        <scheme val="minor"/>
      </rPr>
      <t>payments to independent contractors.</t>
    </r>
  </si>
  <si>
    <t xml:space="preserve">Information for Table 1 of PPP Schedule A worksheet </t>
  </si>
  <si>
    <t>Gross Wages Paid (See Note 1 below)</t>
  </si>
  <si>
    <t>Average Annual Salary or Hourly wage for Feb. 15 thru April 26, 2020 (Step 2b)</t>
  </si>
  <si>
    <t>Average Annual Salary or Hourly Wage (Step 1a)</t>
  </si>
  <si>
    <t>Average Annual Salary or Hourly Wage (Step 1b)</t>
  </si>
  <si>
    <t>Potential Forgiveness Reduction</t>
  </si>
  <si>
    <t>Calculate 75% of Salary/ Hourly Wage for prior quarter (Step 3a)</t>
  </si>
  <si>
    <r>
      <rPr>
        <b/>
        <sz val="11"/>
        <rFont val="Calibri"/>
        <family val="2"/>
        <scheme val="minor"/>
      </rPr>
      <t xml:space="preserve">Note 5: AICPA Assumption/Recommendation: </t>
    </r>
    <r>
      <rPr>
        <sz val="11"/>
        <rFont val="Calibri"/>
        <family val="2"/>
        <scheme val="minor"/>
      </rPr>
      <t>Payroll reduction calculation is being performed based on the average payroll per employee per week rather than the total compensation per employee in an 8-week period versus the prior quarter because 8 weeks will naturally have 33% less payroll due to the fewer number of weeks in the time period. Using an average payroll per employee per week comparison is in line with the intent of the CARES Act and provides a clear indication if an employee’s wages have been decreased. The SBA forgiveness application released on May 15, 2020 indicates an average annual salary or hourly wage should be used. Due to the complexity of calculating an average annual wage for all employees, the AICPA recommends using an average weekly comparison.</t>
    </r>
  </si>
  <si>
    <r>
      <rPr>
        <b/>
        <sz val="11"/>
        <color theme="1"/>
        <rFont val="Calibri"/>
        <family val="2"/>
        <scheme val="minor"/>
      </rPr>
      <t>Note 4: Average FTE</t>
    </r>
    <r>
      <rPr>
        <sz val="11"/>
        <color theme="1"/>
        <rFont val="Calibri"/>
        <family val="2"/>
        <scheme val="minor"/>
      </rPr>
      <t xml:space="preserve"> - For each employee, enter the average number of hours paid per week, divide by 40, and round the total to the nearest tenth. The maximum for each employee is capped at 1.0. A simplified method that assigns a 1.0 for employees who work 40 hours or more per week and 0.5 for employees who work fewer hours may be used. The SBA guidance does not address how to calculate FTE if paid other than salary or hourly (i.e. piece work). AICPA recommends SBA use a wage based proxy of 40 hours/week * $7.25/hour to determine FTE for those employees.</t>
    </r>
  </si>
  <si>
    <t>Covered/ Alternative Salary/ Wage  % compared to Prior Quarter (Step 1 C = 1a/1b)</t>
  </si>
  <si>
    <t>3) To calculate whether safe harbor was met for any employee</t>
  </si>
  <si>
    <t>Schedule A Worksheet - Box 1</t>
  </si>
  <si>
    <t>Schedule A Worksheet - Box 4</t>
  </si>
  <si>
    <t>Total amount paid to owner-employees/self-employed individual/general partners</t>
  </si>
  <si>
    <t xml:space="preserve">This amount may not be included in the schedules above. </t>
  </si>
  <si>
    <t>Schedule A Line 9</t>
  </si>
  <si>
    <r>
      <rPr>
        <b/>
        <sz val="11"/>
        <color theme="1"/>
        <rFont val="Calibri"/>
        <family val="2"/>
        <scheme val="minor"/>
      </rPr>
      <t>Note 3: Assumption regarding cap on previous quarter wages -</t>
    </r>
    <r>
      <rPr>
        <sz val="11"/>
        <color theme="1"/>
        <rFont val="Calibri"/>
        <family val="2"/>
        <scheme val="minor"/>
      </rPr>
      <t xml:space="preserve"> Because wages in the covered or alternative covered period are capped at $15,385 per employee, </t>
    </r>
    <r>
      <rPr>
        <b/>
        <sz val="11"/>
        <color rgb="FFFF0000"/>
        <rFont val="Calibri"/>
        <family val="2"/>
        <scheme val="minor"/>
      </rPr>
      <t xml:space="preserve">this calculator assumes that cap also applies to the prior quarter. </t>
    </r>
    <r>
      <rPr>
        <sz val="11"/>
        <color theme="1"/>
        <rFont val="Calibri"/>
        <family val="2"/>
        <scheme val="minor"/>
      </rPr>
      <t xml:space="preserve"> The SBA guidance issued to date does not clarify.  AICPA recommends SBA issue clarified instructions for this comparison.</t>
    </r>
  </si>
  <si>
    <t>Total from Payroll Accumulator</t>
  </si>
  <si>
    <r>
      <rPr>
        <b/>
        <sz val="11"/>
        <color theme="1"/>
        <rFont val="Calibri"/>
        <family val="2"/>
        <scheme val="minor"/>
      </rPr>
      <t xml:space="preserve">Note 1: FTE Reduction Exceptions - </t>
    </r>
    <r>
      <rPr>
        <sz val="11"/>
        <color theme="1"/>
        <rFont val="Calibri"/>
        <family val="2"/>
        <scheme val="minor"/>
      </rPr>
      <t>Indicate the FTE of (1) any positions for which the Borrower made a good-faith, written offer to rehire an employee during the Covered Period or the Alternative Payroll Covered Period which was rejected by the employee; and (2) any employees who during the Covered Period or the Alternative Payroll Covered Period (a) were fired for cause, (b) voluntarily resigned, or (c) voluntarily requested and received a reduction of their hours. In all of these cases, include these FTEs on this line only if the position was not filled by a new employee. Any FTE reductions in these cases do not reduce the Borrower’s loan forgiveness. Maintain appropriate documentation to support using this exception.</t>
    </r>
  </si>
  <si>
    <t>Wages up to annualized $100k limit (A)</t>
  </si>
  <si>
    <r>
      <rPr>
        <b/>
        <sz val="11"/>
        <color theme="1"/>
        <rFont val="Calibri"/>
        <family val="2"/>
        <scheme val="minor"/>
      </rPr>
      <t>Note 6: Owner compensation</t>
    </r>
    <r>
      <rPr>
        <sz val="11"/>
        <color theme="1"/>
        <rFont val="Calibri"/>
        <family val="2"/>
        <scheme val="minor"/>
      </rPr>
      <t xml:space="preserve"> - Per instructions to SBA forgiveness application, enter any amounts paid to owners (owner-employees, a self-employed individual, or general partners). This amount is capped at $15,385 (the eight-week equivalent of $100,000 per year) for each individual or the eight-week equivalent of their applicable compensation in 2019, whichever is lower. See Interim Final Rule on Additional Eligibility Criteria and Requirements for Certain Pledges of Loans posted on April 14, 2020 for more information (85 FR 21747, 21749).</t>
    </r>
  </si>
  <si>
    <t>See Note 6 below for information</t>
  </si>
  <si>
    <t>Will carry over from Payroll Accumulator</t>
  </si>
  <si>
    <t>Will carry over from Schedule A worksheet</t>
  </si>
  <si>
    <t>From Schedule A tab</t>
  </si>
  <si>
    <r>
      <rPr>
        <b/>
        <sz val="9"/>
        <color theme="1"/>
        <rFont val="Calibri"/>
        <family val="2"/>
        <scheme val="minor"/>
      </rPr>
      <t>Note 3 - Accrued interest:</t>
    </r>
    <r>
      <rPr>
        <sz val="9"/>
        <color theme="1"/>
        <rFont val="Calibri"/>
        <family val="2"/>
        <scheme val="minor"/>
      </rPr>
      <t xml:space="preserve"> Per Apr 2, 2020 Interim Final Rule 1, Section III (2) accrued interest is eligible for forgiveness. However, the SBA form 3508 issues on May 15, 2020 does not include interest.</t>
    </r>
  </si>
  <si>
    <r>
      <t>Wages up to annualized $100k limit (</t>
    </r>
    <r>
      <rPr>
        <b/>
        <sz val="11"/>
        <rFont val="Calibri"/>
        <family val="2"/>
        <scheme val="minor"/>
      </rPr>
      <t>See Note 3 below for AICPA Assumption)</t>
    </r>
  </si>
  <si>
    <t xml:space="preserve">Blue cells indicate user input cells. </t>
  </si>
  <si>
    <t>Draft as of May 18, 2020</t>
  </si>
  <si>
    <t>The SBA forgiveness application is online here.</t>
  </si>
  <si>
    <t>Updated: 5/18/2020</t>
  </si>
  <si>
    <t>Blue cells indicate input cells</t>
  </si>
  <si>
    <t xml:space="preserve">Green cells will carry over to PPP Forgiveness Calculator </t>
  </si>
  <si>
    <t xml:space="preserve">To summarize Schedule A provided in the SBA PPP Loan Forgiveness Application released on May 15, 2020. </t>
  </si>
  <si>
    <t xml:space="preserve">To summarize the Schedule A worksheet provided in the SBA PPP Loan Forgiveness Application released on May 15, 2020. </t>
  </si>
  <si>
    <t>To track non-payroll eligible expenses for the 8-week period following loan funding.</t>
  </si>
  <si>
    <t xml:space="preserve">Green cells are ultimately carried over to the "PPP Forgiveness Calculator" tab, where the final estimated loan forgiveness will be calculated. </t>
  </si>
  <si>
    <t>Green cells will carry over to other applicable worksheets</t>
  </si>
  <si>
    <t>Complete the "Non-Payroll Costs Tracker" tab</t>
  </si>
  <si>
    <r>
      <rPr>
        <b/>
        <sz val="9"/>
        <color theme="1"/>
        <rFont val="Calibri"/>
        <family val="2"/>
        <scheme val="minor"/>
      </rPr>
      <t>Note 1 - Alternative covered period:</t>
    </r>
    <r>
      <rPr>
        <sz val="9"/>
        <color theme="1"/>
        <rFont val="Calibri"/>
        <family val="2"/>
        <scheme val="minor"/>
      </rPr>
      <t xml:space="preserve"> Borrowers who elect to use the Alternative Payroll Covered Period must apply the Alternative Payroll Covered Period wherever there is a reference in the forgiveness application to “the Covered Period or the Alternative Payroll Covered Period.” However, Borrowers must apply the Covered Period (not the Alternative Payroll Covered Period) wherever there is a reference in the application to “the Covered Period” only.</t>
    </r>
  </si>
  <si>
    <r>
      <rPr>
        <b/>
        <i/>
        <sz val="9"/>
        <color theme="1"/>
        <rFont val="Calibri"/>
        <family val="2"/>
        <scheme val="minor"/>
      </rPr>
      <t>See note 2 below</t>
    </r>
    <r>
      <rPr>
        <i/>
        <sz val="9"/>
        <color theme="1"/>
        <rFont val="Calibri"/>
        <family val="2"/>
        <scheme val="minor"/>
      </rPr>
      <t xml:space="preserve"> for AICPA recommendation to the SBA regarding start of 8 week covered period.</t>
    </r>
  </si>
  <si>
    <t>Complete the "FTE Input" tab</t>
  </si>
  <si>
    <t xml:space="preserve">To summarize FTE documentation per the SBA forgiveness application released on May 15, 2020.  </t>
  </si>
  <si>
    <t>Total From FTE Input</t>
  </si>
  <si>
    <r>
      <rPr>
        <b/>
        <sz val="11"/>
        <color theme="1"/>
        <rFont val="Calibri"/>
        <family val="2"/>
        <scheme val="minor"/>
      </rPr>
      <t>Step 1.</t>
    </r>
    <r>
      <rPr>
        <sz val="11"/>
        <color theme="1"/>
        <rFont val="Calibri"/>
        <family val="2"/>
        <scheme val="minor"/>
      </rPr>
      <t xml:space="preserve"> Enter the borrower’s total average FTE between February 15, 2020 and April 26, 2020. Follow the same method that was used to calculate Average FTE above.</t>
    </r>
  </si>
  <si>
    <r>
      <rPr>
        <b/>
        <sz val="11"/>
        <color theme="1"/>
        <rFont val="Calibri"/>
        <family val="2"/>
        <scheme val="minor"/>
      </rPr>
      <t>Step 3.</t>
    </r>
    <r>
      <rPr>
        <sz val="11"/>
        <color theme="1"/>
        <rFont val="Calibri"/>
        <family val="2"/>
        <scheme val="minor"/>
      </rPr>
      <t xml:space="preserve"> If the entry for step 2 is greater than step 1, proceed to step 4. Otherwise, the FTE Reduction Safe Harbor is not applicable and the Borrower must complete line 13 of PPP Schedule A by dividing line 12 by line 11 of that schedule.</t>
    </r>
  </si>
  <si>
    <t>FTE Reduction Safe Harbor</t>
  </si>
  <si>
    <r>
      <rPr>
        <b/>
        <sz val="11"/>
        <color theme="1"/>
        <rFont val="Calibri"/>
        <family val="2"/>
        <scheme val="minor"/>
      </rPr>
      <t xml:space="preserve">Step 1. </t>
    </r>
    <r>
      <rPr>
        <sz val="11"/>
        <color theme="1"/>
        <rFont val="Calibri"/>
        <family val="2"/>
        <scheme val="minor"/>
      </rPr>
      <t>Enter the borrower’s total average FTE between February 15, 2020 and April 26, 2020. Follow the same method that was used to calculate Average FTE above.</t>
    </r>
  </si>
  <si>
    <r>
      <rPr>
        <b/>
        <sz val="11"/>
        <color theme="1"/>
        <rFont val="Calibri"/>
        <family val="2"/>
        <scheme val="minor"/>
      </rPr>
      <t xml:space="preserve">Step 2. </t>
    </r>
    <r>
      <rPr>
        <sz val="11"/>
        <color theme="1"/>
        <rFont val="Calibri"/>
        <family val="2"/>
        <scheme val="minor"/>
      </rPr>
      <t xml:space="preserve">Enter the borrower’s total FTE in the Borrower’s pay period inclusive of February 15, 2020. Follow the same method that was used in step 1. </t>
    </r>
  </si>
  <si>
    <r>
      <rPr>
        <b/>
        <sz val="11"/>
        <color theme="1"/>
        <rFont val="Calibri"/>
        <family val="2"/>
        <scheme val="minor"/>
      </rPr>
      <t>Step 4.</t>
    </r>
    <r>
      <rPr>
        <sz val="11"/>
        <color theme="1"/>
        <rFont val="Calibri"/>
        <family val="2"/>
        <scheme val="minor"/>
      </rPr>
      <t xml:space="preserve"> Enter the borrower’s total FTE as of June 30, 2020.</t>
    </r>
  </si>
  <si>
    <r>
      <rPr>
        <b/>
        <sz val="12"/>
        <color theme="1"/>
        <rFont val="Calibri"/>
        <family val="2"/>
        <scheme val="minor"/>
      </rPr>
      <t xml:space="preserve">NOTE: </t>
    </r>
    <r>
      <rPr>
        <sz val="12"/>
        <color theme="1"/>
        <rFont val="Calibri"/>
        <family val="2"/>
        <scheme val="minor"/>
      </rPr>
      <t>This template is based on interpretations of the CARES Act and guidance released through May 15, 2020. See links to guidance at:</t>
    </r>
  </si>
  <si>
    <r>
      <rPr>
        <b/>
        <sz val="16"/>
        <color theme="1"/>
        <rFont val="Calibri"/>
        <family val="2"/>
        <scheme val="minor"/>
      </rPr>
      <t xml:space="preserve">NOTE: </t>
    </r>
    <r>
      <rPr>
        <sz val="16"/>
        <color theme="1"/>
        <rFont val="Calibri"/>
        <family val="2"/>
        <scheme val="minor"/>
      </rPr>
      <t>This template is based on interpretations of the CARES Act and guidance released through May 15, 2020. See links to guidance at:</t>
    </r>
  </si>
  <si>
    <r>
      <t xml:space="preserve">There are areas of the Act where additional clarification from the Treasury and SBA is needed. </t>
    </r>
    <r>
      <rPr>
        <b/>
        <i/>
        <sz val="16"/>
        <color theme="1"/>
        <rFont val="Calibri"/>
        <family val="2"/>
        <scheme val="minor"/>
      </rPr>
      <t>Your judgement and interpretations of the Act may be necessary.</t>
    </r>
    <r>
      <rPr>
        <i/>
        <sz val="16"/>
        <color theme="1"/>
        <rFont val="Calibri"/>
        <family val="2"/>
        <scheme val="minor"/>
      </rPr>
      <t xml:space="preserve">   </t>
    </r>
  </si>
  <si>
    <r>
      <rPr>
        <b/>
        <sz val="11"/>
        <color theme="1"/>
        <rFont val="Calibri"/>
        <family val="2"/>
        <scheme val="minor"/>
      </rPr>
      <t xml:space="preserve">Step 5. </t>
    </r>
    <r>
      <rPr>
        <sz val="11"/>
        <color theme="1"/>
        <rFont val="Calibri"/>
        <family val="2"/>
        <scheme val="minor"/>
      </rPr>
      <t>If the entry for step 4 is greater than or equal to step 2, enter 1.0 on line 13 of PPP Schedule A; the FTE Reduction Safe Harbor has been satisfied. Otherwise, the FTE Reduction Safe Harbor does not apply and the Borrower must complete line 13 of PPP Schedule A by dividing line 12 by line 11 of that schedule.</t>
    </r>
  </si>
  <si>
    <t>See Payroll Accumulator tab for detailed information</t>
  </si>
  <si>
    <r>
      <t xml:space="preserve">* For employees who were employed at any point during the covered period or alternative covered period whose principal place of residence is in the US; and
* received compensation at an annualized rate of </t>
    </r>
    <r>
      <rPr>
        <b/>
        <sz val="11"/>
        <color rgb="FFFF0000"/>
        <rFont val="Calibri"/>
        <family val="2"/>
        <scheme val="minor"/>
      </rPr>
      <t>more than $100,000 for all pay periods in 2019.</t>
    </r>
  </si>
  <si>
    <r>
      <t>* For employees who were employed at any point during the covered period or alternative covered period whose principal place of residence is in the US; and
* received compensation at an annualized rate of</t>
    </r>
    <r>
      <rPr>
        <b/>
        <sz val="11"/>
        <color rgb="FFFF0000"/>
        <rFont val="Calibri"/>
        <family val="2"/>
        <scheme val="minor"/>
      </rPr>
      <t xml:space="preserve"> less than or equal to $100,000 for all pay periods in 2019 or were not employed at any point in 2019</t>
    </r>
    <r>
      <rPr>
        <sz val="11"/>
        <color theme="1"/>
        <rFont val="Calibri"/>
        <family val="2"/>
        <scheme val="minor"/>
      </rPr>
      <t>.</t>
    </r>
  </si>
  <si>
    <r>
      <rPr>
        <b/>
        <sz val="12"/>
        <color theme="1"/>
        <rFont val="Calibri"/>
        <family val="2"/>
        <scheme val="minor"/>
      </rPr>
      <t>NOTE:</t>
    </r>
    <r>
      <rPr>
        <sz val="12"/>
        <color theme="1"/>
        <rFont val="Calibri"/>
        <family val="2"/>
        <scheme val="minor"/>
      </rPr>
      <t xml:space="preserve"> This template is based on interpretations of the CARES Act and guidance released through May 15, 2020. See links to guidance at:</t>
    </r>
  </si>
  <si>
    <t>Will carry over from FTE Input</t>
  </si>
  <si>
    <r>
      <rPr>
        <b/>
        <sz val="11"/>
        <color theme="1"/>
        <rFont val="Calibri"/>
        <family val="2"/>
        <scheme val="minor"/>
      </rPr>
      <t xml:space="preserve">Line 1. </t>
    </r>
    <r>
      <rPr>
        <sz val="11"/>
        <color theme="1"/>
        <rFont val="Calibri"/>
        <family val="2"/>
        <scheme val="minor"/>
      </rPr>
      <t>Enter Cash Compensation (Box 1) from PPP Schedule A Worksheet, Table 1</t>
    </r>
  </si>
  <si>
    <r>
      <rPr>
        <b/>
        <sz val="11"/>
        <color theme="1"/>
        <rFont val="Calibri"/>
        <family val="2"/>
        <scheme val="minor"/>
      </rPr>
      <t>Line 2.</t>
    </r>
    <r>
      <rPr>
        <sz val="11"/>
        <color theme="1"/>
        <rFont val="Calibri"/>
        <family val="2"/>
        <scheme val="minor"/>
      </rPr>
      <t xml:space="preserve"> Enter Average FTE (Box 2) from PPP Schedule A Worksheet, Table 1</t>
    </r>
  </si>
  <si>
    <r>
      <rPr>
        <b/>
        <sz val="11"/>
        <color theme="1"/>
        <rFont val="Calibri"/>
        <family val="2"/>
        <scheme val="minor"/>
      </rPr>
      <t>Line 3.</t>
    </r>
    <r>
      <rPr>
        <sz val="11"/>
        <color theme="1"/>
        <rFont val="Calibri"/>
        <family val="2"/>
        <scheme val="minor"/>
      </rPr>
      <t xml:space="preserve"> Enter Salary/Hourly Wage Reduction (Box 3) from PPP Schedule A Worksheet, Table 1</t>
    </r>
  </si>
  <si>
    <r>
      <t xml:space="preserve">If the average annual salary or hourly wage for each employee listed on the PPP Schedule A Worksheet, Table 1 during the Covered Period or the Alternative Payroll Covered Period was at least 75% of such employee’s average annual salary or hourly wage between January 1, 2020 and March 31, 2020, check the box on the forgiveness application and enter 0 on line 3. </t>
    </r>
    <r>
      <rPr>
        <i/>
        <sz val="11"/>
        <color rgb="FFFF0000"/>
        <rFont val="Calibri"/>
        <family val="2"/>
        <scheme val="minor"/>
      </rPr>
      <t>Line 3 will become zero based on the functionality of this spreadsheet, if applicable</t>
    </r>
  </si>
  <si>
    <r>
      <rPr>
        <b/>
        <sz val="11"/>
        <color theme="1"/>
        <rFont val="Calibri"/>
        <family val="2"/>
        <scheme val="minor"/>
      </rPr>
      <t>Line 4.</t>
    </r>
    <r>
      <rPr>
        <sz val="11"/>
        <color theme="1"/>
        <rFont val="Calibri"/>
        <family val="2"/>
        <scheme val="minor"/>
      </rPr>
      <t xml:space="preserve"> Enter Cash Compensation (Box 4) from PPP Schedule A Worksheet, Table 2</t>
    </r>
  </si>
  <si>
    <r>
      <rPr>
        <b/>
        <sz val="11"/>
        <color theme="1"/>
        <rFont val="Calibri"/>
        <family val="2"/>
        <scheme val="minor"/>
      </rPr>
      <t>Line 5.</t>
    </r>
    <r>
      <rPr>
        <sz val="11"/>
        <color theme="1"/>
        <rFont val="Calibri"/>
        <family val="2"/>
        <scheme val="minor"/>
      </rPr>
      <t xml:space="preserve"> Enter Average FTE (Box 5) from PPP Schedule A Worksheet, Table 2</t>
    </r>
  </si>
  <si>
    <r>
      <rPr>
        <b/>
        <sz val="11"/>
        <color theme="1"/>
        <rFont val="Calibri"/>
        <family val="2"/>
        <scheme val="minor"/>
      </rPr>
      <t>Line 6.</t>
    </r>
    <r>
      <rPr>
        <sz val="11"/>
        <color theme="1"/>
        <rFont val="Calibri"/>
        <family val="2"/>
        <scheme val="minor"/>
      </rPr>
      <t xml:space="preserve"> Total amount paid  for employer contributions for employee health insurance</t>
    </r>
  </si>
  <si>
    <r>
      <rPr>
        <b/>
        <sz val="11"/>
        <color theme="1"/>
        <rFont val="Calibri"/>
        <family val="2"/>
        <scheme val="minor"/>
      </rPr>
      <t xml:space="preserve">Line 7. </t>
    </r>
    <r>
      <rPr>
        <sz val="11"/>
        <color theme="1"/>
        <rFont val="Calibri"/>
        <family val="2"/>
        <scheme val="minor"/>
      </rPr>
      <t>Total amount paid  for employer contributions to employee retirement plans</t>
    </r>
  </si>
  <si>
    <r>
      <rPr>
        <b/>
        <sz val="11"/>
        <color theme="1"/>
        <rFont val="Calibri"/>
        <family val="2"/>
        <scheme val="minor"/>
      </rPr>
      <t xml:space="preserve">Line 8. </t>
    </r>
    <r>
      <rPr>
        <sz val="11"/>
        <color theme="1"/>
        <rFont val="Calibri"/>
        <family val="2"/>
        <scheme val="minor"/>
      </rPr>
      <t>Total amount paid by Borrower for employer state and local taxes assessed on employee compensation</t>
    </r>
  </si>
  <si>
    <t>Will carry to PPP Forgiveness Calculator</t>
  </si>
  <si>
    <r>
      <rPr>
        <b/>
        <sz val="11"/>
        <color theme="1"/>
        <rFont val="Calibri"/>
        <family val="2"/>
        <scheme val="minor"/>
      </rPr>
      <t>Line 11.</t>
    </r>
    <r>
      <rPr>
        <sz val="11"/>
        <color theme="1"/>
        <rFont val="Calibri"/>
        <family val="2"/>
        <scheme val="minor"/>
      </rPr>
      <t xml:space="preserve"> Average FTE during the Borrower’s chosen reference period</t>
    </r>
  </si>
  <si>
    <r>
      <rPr>
        <b/>
        <sz val="11"/>
        <color theme="1"/>
        <rFont val="Calibri"/>
        <family val="2"/>
        <scheme val="minor"/>
      </rPr>
      <t xml:space="preserve">Line 12. </t>
    </r>
    <r>
      <rPr>
        <sz val="11"/>
        <color theme="1"/>
        <rFont val="Calibri"/>
        <family val="2"/>
        <scheme val="minor"/>
      </rPr>
      <t>Total Average FTE (add lines 2 and 5)</t>
    </r>
  </si>
  <si>
    <r>
      <rPr>
        <b/>
        <sz val="11"/>
        <color theme="1"/>
        <rFont val="Calibri"/>
        <family val="2"/>
        <scheme val="minor"/>
      </rPr>
      <t>Line 13.</t>
    </r>
    <r>
      <rPr>
        <sz val="11"/>
        <color theme="1"/>
        <rFont val="Calibri"/>
        <family val="2"/>
        <scheme val="minor"/>
      </rPr>
      <t xml:space="preserve"> FTE Reduction Quotient (divide line 12 by line 11) or will become 1.0 if FTE Safe Harbor is met</t>
    </r>
  </si>
  <si>
    <t>Generated from FTE Input</t>
  </si>
  <si>
    <t>Green cells carried over from applicable worksheets</t>
  </si>
  <si>
    <r>
      <rPr>
        <b/>
        <sz val="12"/>
        <color theme="1"/>
        <rFont val="Calibri"/>
        <family val="2"/>
        <scheme val="minor"/>
      </rPr>
      <t>NOTE:</t>
    </r>
    <r>
      <rPr>
        <sz val="12"/>
        <color theme="1"/>
        <rFont val="Calibri"/>
        <family val="2"/>
        <scheme val="minor"/>
      </rPr>
      <t xml:space="preserve"> This template is based on interpretations of the CARES Act and guidance released through May 15, 2020. See links to guidance at: </t>
    </r>
  </si>
  <si>
    <t xml:space="preserve">Do not include owner-employees, self-employed individuals, or partners </t>
  </si>
  <si>
    <t>Do not include owner-employees, self-employed individuals or partners</t>
  </si>
  <si>
    <t>PPP Loan Amount</t>
  </si>
  <si>
    <r>
      <t xml:space="preserve">Forgiveness amount </t>
    </r>
    <r>
      <rPr>
        <sz val="9"/>
        <color theme="1"/>
        <rFont val="Calibri"/>
        <family val="2"/>
        <scheme val="minor"/>
      </rPr>
      <t>(smallest of line 8, 9 and 10)</t>
    </r>
  </si>
  <si>
    <t>(1)</t>
  </si>
  <si>
    <t>Enter the following for employees who:
-Were employed at any point during the covered period or alternative covered period whose principal place of residence is in the US; and</t>
  </si>
  <si>
    <r>
      <t xml:space="preserve">OR - </t>
    </r>
    <r>
      <rPr>
        <b/>
        <sz val="11"/>
        <color rgb="FFFF0000"/>
        <rFont val="Calibri"/>
        <family val="2"/>
        <scheme val="minor"/>
      </rPr>
      <t>For seasonal employers only</t>
    </r>
  </si>
  <si>
    <r>
      <t xml:space="preserve">Received compensation at an annualized rate of </t>
    </r>
    <r>
      <rPr>
        <b/>
        <sz val="11"/>
        <color rgb="FFFF0000"/>
        <rFont val="Calibri"/>
        <family val="2"/>
        <scheme val="minor"/>
      </rPr>
      <t>less than or equal to $100,000</t>
    </r>
    <r>
      <rPr>
        <b/>
        <sz val="11"/>
        <color theme="1"/>
        <rFont val="Calibri"/>
        <family val="2"/>
        <scheme val="minor"/>
      </rPr>
      <t xml:space="preserve"> for all pay periods in 2019 </t>
    </r>
    <r>
      <rPr>
        <b/>
        <sz val="11"/>
        <color rgb="FFFF0000"/>
        <rFont val="Calibri"/>
        <family val="2"/>
        <scheme val="minor"/>
      </rPr>
      <t>or were not employed at any point in 2019</t>
    </r>
  </si>
  <si>
    <r>
      <t>Received compensation at an annualized rate</t>
    </r>
    <r>
      <rPr>
        <b/>
        <sz val="11"/>
        <color rgb="FFFF0000"/>
        <rFont val="Calibri"/>
        <family val="2"/>
        <scheme val="minor"/>
      </rPr>
      <t xml:space="preserve"> more than $100,000 for any pay period in 2019.</t>
    </r>
  </si>
  <si>
    <t xml:space="preserve">NOTE: Owners are not included in FTEs per the SBA Forgiveness Application released on May 15, 2020. </t>
  </si>
  <si>
    <t>a. The average number of FTE employees on payroll employed by the Borrower between February 15, 2019 and June 30, 2019:</t>
  </si>
  <si>
    <t xml:space="preserve">c. The average number of FTE employees on payroll employed by the Borrower between February 15, 2019 and June 30, 2019; </t>
  </si>
  <si>
    <t>Comment on average number of FTE calculation in this section:</t>
  </si>
  <si>
    <r>
      <t xml:space="preserve">The original language in this section indicates to calculate the average number of FTE employees </t>
    </r>
    <r>
      <rPr>
        <b/>
        <sz val="11"/>
        <color theme="1"/>
        <rFont val="Calibri"/>
        <family val="2"/>
        <scheme val="minor"/>
      </rPr>
      <t>per month</t>
    </r>
    <r>
      <rPr>
        <sz val="11"/>
        <color theme="1"/>
        <rFont val="Calibri"/>
        <family val="2"/>
        <scheme val="minor"/>
      </rPr>
      <t xml:space="preserve">. However, as demonstrated in the section below, other areas of the application simply ask for a total average of FTEs. Due to the complexities of calculating a monthly average FTE and inconsistency within the application, we recommend applying the total average number of FTE employees in this section. </t>
    </r>
  </si>
  <si>
    <t>This section populates from the FTE input tab.</t>
  </si>
  <si>
    <r>
      <rPr>
        <b/>
        <sz val="11"/>
        <color theme="1"/>
        <rFont val="Calibri"/>
        <family val="2"/>
        <scheme val="minor"/>
      </rPr>
      <t>Only include in Table 1 employees who:</t>
    </r>
    <r>
      <rPr>
        <sz val="11"/>
        <color theme="1"/>
        <rFont val="Calibri"/>
        <family val="2"/>
        <scheme val="minor"/>
      </rPr>
      <t xml:space="preserve">
-were employed at any point during the covered period or alternative covered period whose principal place of residence is in the US; and
-received compensation at an annualized rate of</t>
    </r>
    <r>
      <rPr>
        <sz val="11"/>
        <color rgb="FFFF0000"/>
        <rFont val="Calibri"/>
        <family val="2"/>
        <scheme val="minor"/>
      </rPr>
      <t xml:space="preserve"> </t>
    </r>
    <r>
      <rPr>
        <b/>
        <sz val="11"/>
        <color rgb="FFFF0000"/>
        <rFont val="Calibri"/>
        <family val="2"/>
        <scheme val="minor"/>
      </rPr>
      <t>less than or equal to $100,000 for all pay periods in 2019 or were not employed at any point in 2019</t>
    </r>
  </si>
  <si>
    <r>
      <rPr>
        <b/>
        <sz val="11"/>
        <color theme="1"/>
        <rFont val="Calibri"/>
        <family val="2"/>
        <scheme val="minor"/>
      </rPr>
      <t xml:space="preserve">Only include in Table 2 employees who: </t>
    </r>
    <r>
      <rPr>
        <sz val="11"/>
        <color theme="1"/>
        <rFont val="Calibri"/>
        <family val="2"/>
        <scheme val="minor"/>
      </rPr>
      <t xml:space="preserve">
-employees who were employed at any point during the covered period or alternative covered period whose principal place of residence is in the US; and
-received compensation at an annualized rate </t>
    </r>
    <r>
      <rPr>
        <b/>
        <sz val="11"/>
        <color rgb="FFFF0000"/>
        <rFont val="Calibri"/>
        <family val="2"/>
        <scheme val="minor"/>
      </rPr>
      <t>more than $100,000 for any pay period in 2019.</t>
    </r>
  </si>
  <si>
    <r>
      <rPr>
        <b/>
        <sz val="11"/>
        <color theme="1"/>
        <rFont val="Calibri"/>
        <family val="2"/>
        <scheme val="minor"/>
      </rPr>
      <t xml:space="preserve">Note 2: Average FTE </t>
    </r>
    <r>
      <rPr>
        <sz val="11"/>
        <color theme="1"/>
        <rFont val="Calibri"/>
        <family val="2"/>
        <scheme val="minor"/>
      </rPr>
      <t>- For each employee, enter the average number of hours paid per week, divide by 40, and round the total to the nearest tenth. The maximum for each employee is capped at 1.0. A simplified method that assigns a 1.0 for employees who work 40 hours or more per week and 0.5 for employees who work fewer hours may be used. The SBA guidance does not address how to calculate FTE if paid other than salary or hourly (i.e. piece work). AICPA recommends SBA use a wage based proxy of 40 hours/week * $7.25/hour to determine FTE for those employees.</t>
    </r>
  </si>
  <si>
    <t>8 week pro-rated 2019 compensation - Not to exceed $15,385
(B)</t>
  </si>
  <si>
    <t>Lesser of (A) or (B)</t>
  </si>
  <si>
    <r>
      <t>Note 7: Salary/Wage Reduction Safe Harbor -</t>
    </r>
    <r>
      <rPr>
        <sz val="11"/>
        <color theme="1"/>
        <rFont val="Calibri"/>
        <family val="2"/>
        <scheme val="minor"/>
      </rPr>
      <t xml:space="preserve"> Please refer to page 7 of the SBA form 3508, which is the forgiveness application for additional details on these calculations.</t>
    </r>
  </si>
  <si>
    <t>Comparative Period: You are allowed to select the period you use. The comparison period with fewer FTEs will help maximize loan forgiveness.</t>
  </si>
  <si>
    <t>This section is generated by the FTE Input tracker.</t>
  </si>
  <si>
    <t xml:space="preserve">If you have reduced the number of employees or the average paid hours of your employees between January 1, 2020 and the end of the Covered Period, this will generate 0 and lines 11 and 12 will be completed. </t>
  </si>
  <si>
    <t>If you have not, line 13 will become 1.0</t>
  </si>
  <si>
    <t>b. The average number of FTE employees on payroll employed by the Borrower between January 1, 2020 and February 29, 2020;</t>
  </si>
  <si>
    <t>Businesses not in operation in 2019, must select this period</t>
  </si>
  <si>
    <t>See note 1 below</t>
  </si>
  <si>
    <t>between January 1, 2020 and February 29, 2020; OR any consecutive twelve week 
period between May 1, 2019 and September 15, 2019.</t>
  </si>
  <si>
    <t xml:space="preserve">  EIDL Emergency Grant</t>
  </si>
  <si>
    <r>
      <rPr>
        <b/>
        <sz val="11"/>
        <color theme="1"/>
        <rFont val="Calibri"/>
        <family val="2"/>
        <scheme val="minor"/>
      </rPr>
      <t>Step 3.</t>
    </r>
    <r>
      <rPr>
        <sz val="11"/>
        <color theme="1"/>
        <rFont val="Calibri"/>
        <family val="2"/>
        <scheme val="minor"/>
      </rPr>
      <t xml:space="preserve"> If the entry for step 2 is greater than step 1, proceed to step 4. Otherwise, the FTE Reduction Safe Harbor is not applicable and the Borrower must complete line 13 of PPP Schedule A by dividing line 12 by line 11 of that schedule. </t>
    </r>
    <r>
      <rPr>
        <sz val="11"/>
        <color rgb="FFFF0000"/>
        <rFont val="Calibri"/>
        <family val="2"/>
        <scheme val="minor"/>
      </rPr>
      <t xml:space="preserve">This spreadsheet will complete this Step. </t>
    </r>
  </si>
  <si>
    <r>
      <rPr>
        <b/>
        <sz val="11"/>
        <color theme="1"/>
        <rFont val="Calibri"/>
        <family val="2"/>
        <scheme val="minor"/>
      </rPr>
      <t>Step 5.</t>
    </r>
    <r>
      <rPr>
        <sz val="11"/>
        <color theme="1"/>
        <rFont val="Calibri"/>
        <family val="2"/>
        <scheme val="minor"/>
      </rPr>
      <t xml:space="preserve"> If the entry for step 4 is greater than or equal to step 2, enter 1.0 on line 13 of PPP Schedule A; the FTE Reduction Safe Harbor has been satisfied. Otherwise, the FTE Reduction Safe Harbor does not apply and the Borrower must complete line 13 of PPP Schedule A by dividing line 12 by line 11 of that schedule.</t>
    </r>
    <r>
      <rPr>
        <sz val="11"/>
        <color rgb="FFFF0000"/>
        <rFont val="Calibri"/>
        <family val="2"/>
        <scheme val="minor"/>
      </rPr>
      <t xml:space="preserve">  This spreadsheet will complete this Step. </t>
    </r>
  </si>
  <si>
    <r>
      <t xml:space="preserve">The total costs cannot exceed 25% of the total forgiveness amount. </t>
    </r>
    <r>
      <rPr>
        <i/>
        <sz val="11"/>
        <color theme="1"/>
        <rFont val="Calibri"/>
        <family val="2"/>
        <scheme val="minor"/>
      </rPr>
      <t>This limitation will be applied in the "PPP Forgiveness Calculator" tab.</t>
    </r>
  </si>
  <si>
    <t>Electricity</t>
  </si>
  <si>
    <r>
      <rPr>
        <b/>
        <sz val="12"/>
        <color theme="1"/>
        <rFont val="Calibri"/>
        <family val="2"/>
        <scheme val="minor"/>
      </rPr>
      <t>NOTE:</t>
    </r>
    <r>
      <rPr>
        <sz val="12"/>
        <color theme="1"/>
        <rFont val="Calibri"/>
        <family val="2"/>
        <scheme val="minor"/>
      </rPr>
      <t xml:space="preserve"> Some lenders are requiring that PPP loan proceeds be put into a separate bank account. When the application for loan forgiveness is completed, documentation such as payroll reports, payroll tax returns, canceled checks, receipts, account statements, lease agreement or other documentation of payment will be required. For additional details on documentation requirements for forgiveness, refer to the SBA forgiveness application released on May 15, 2020.  Disbursing eligible costs from a separate account may assist in the documentation process.</t>
    </r>
  </si>
  <si>
    <t>Exclude employees whose principal place of residence is not in the United States</t>
  </si>
  <si>
    <t>Annual Salary or Hourly wage as of Feb. 15 (Step 2a)</t>
  </si>
  <si>
    <r>
      <t xml:space="preserve"> Annual Salary or Hourly wage as of June 30, 2020 (Step 2c)
</t>
    </r>
    <r>
      <rPr>
        <b/>
        <sz val="11"/>
        <color rgb="FFFF0000"/>
        <rFont val="Calibri"/>
        <family val="2"/>
        <scheme val="minor"/>
      </rPr>
      <t>See Note 8</t>
    </r>
  </si>
  <si>
    <t>Percentage of covered period wages less than 75% of prior quarter</t>
  </si>
  <si>
    <t>Is 2c greater than or equal to 2a?</t>
  </si>
  <si>
    <r>
      <t xml:space="preserve">Forgiveness Safe Harbor - </t>
    </r>
    <r>
      <rPr>
        <b/>
        <sz val="12"/>
        <color rgb="FFFF0000"/>
        <rFont val="Calibri"/>
        <family val="2"/>
        <scheme val="minor"/>
      </rPr>
      <t>Only enter if there is a forgiveness reduction</t>
    </r>
    <r>
      <rPr>
        <b/>
        <sz val="12"/>
        <color theme="1"/>
        <rFont val="Calibri"/>
        <family val="2"/>
        <scheme val="minor"/>
      </rPr>
      <t xml:space="preserve">
See Note 7</t>
    </r>
  </si>
  <si>
    <t>If hourly, average # hours worked per week during 8-week covered period</t>
  </si>
  <si>
    <t>If hourly, average # hours worked per week Jan 1 - March 31, 2020 (Step 3c)</t>
  </si>
  <si>
    <r>
      <rPr>
        <b/>
        <sz val="11"/>
        <color theme="1"/>
        <rFont val="Calibri"/>
        <family val="2"/>
        <scheme val="minor"/>
      </rPr>
      <t>Note 8: AICPA Assumption</t>
    </r>
    <r>
      <rPr>
        <sz val="11"/>
        <color theme="1"/>
        <rFont val="Calibri"/>
        <family val="2"/>
        <scheme val="minor"/>
      </rPr>
      <t xml:space="preserve"> - SBA form 3508 states to enter the average annual salary or hourly wage as of June 30, 2020 in this step. Because this is as of a specific date, an average would not be necessary here and the AICPA is recommending to simply enter the annual salary or hourly wage of June 30, 2020. </t>
    </r>
  </si>
  <si>
    <t>Salary/Hourly Wage Reduction after  Safe Harbor</t>
  </si>
  <si>
    <t>Final Salary/Hourly Wage Reduction</t>
  </si>
  <si>
    <t>Paid Hourly (H); Salary (S); Other (O) 
This must be done to drive correct calculations in the following columns (See Note 4 below)</t>
  </si>
  <si>
    <r>
      <t xml:space="preserve">Salary Forgiveness Reduction </t>
    </r>
    <r>
      <rPr>
        <i/>
        <sz val="9"/>
        <color theme="1"/>
        <rFont val="Calibri"/>
        <family val="2"/>
        <scheme val="minor"/>
      </rPr>
      <t xml:space="preserve">
(Carries over from Column Q as salaried workers will already have a reduction that covers the 8-week covered period)</t>
    </r>
  </si>
  <si>
    <r>
      <t xml:space="preserve"> Hourly Forgiveness Reduction
</t>
    </r>
    <r>
      <rPr>
        <i/>
        <sz val="9"/>
        <color theme="1"/>
        <rFont val="Calibri"/>
        <family val="2"/>
        <scheme val="minor"/>
      </rPr>
      <t>(Column Q * K - Avg hours worked in covered period *8 week-covered period)</t>
    </r>
  </si>
  <si>
    <t>Column will summarize the total forgiveness reduction</t>
  </si>
  <si>
    <t>Schedule A Worksheet - Box 3</t>
  </si>
  <si>
    <t>Forgiveness Reduction by Hourly or Salary (Without Safe Harbor)</t>
  </si>
  <si>
    <r>
      <t xml:space="preserve">Run payroll reports by employee for the 8 week covered period or alternative covered period. </t>
    </r>
    <r>
      <rPr>
        <i/>
        <sz val="11"/>
        <color rgb="FF000000"/>
        <rFont val="Calibri"/>
        <family val="2"/>
        <scheme val="minor"/>
      </rPr>
      <t>See AICPA recommendation to SBA below.</t>
    </r>
  </si>
  <si>
    <r>
      <t xml:space="preserve">AICPA Recommendation:  </t>
    </r>
    <r>
      <rPr>
        <sz val="11"/>
        <rFont val="Calibri"/>
        <family val="2"/>
        <scheme val="minor"/>
      </rPr>
      <t xml:space="preserve">Per the SBA forgiveness application released on May 15, 2020; borrowers with a bi-weekly or more frequent pay period may begin their 8-week covered period on the date of the first pay period after their funds were received. For example, if funds were received on Monday, April 27 and the next pay period starts on Sunday, May 3, the borrower may select an 8-week covered period that begins on Sunday, May 3. Due to the complexities of pro-rating a pay period for employers with a pay period more frequent that bi-weekly (i.e. monthly), the AICPA will continue to recommend that the SBA change and allow beginning the calculation of the 8-week covered period as the date of either the beginning of the payroll period during which funding was received, or the beginning of the next payroll period, at the borrower’s discretion. For example, if funding is received on April 15 and the borrower’s normal pay cycle is monthly, the borrower could elect to start the 8-week covered period on April 1 or April 30. </t>
    </r>
  </si>
  <si>
    <t>This field will populate based on the data you entered on the PPP Forgiveness Calculator</t>
  </si>
  <si>
    <t>Annual Salary/ Hourly Wage Reduction (Step 3b) (3a - 1a)</t>
  </si>
  <si>
    <t>For Hourly workers (Steps 3c and 3d) (# hours in Q1 x Reduction in 3a x 8 wks)</t>
  </si>
  <si>
    <t>For Salaried workers (Step 3e) (Salary reduction in 3b x 8 wks/52 wks)</t>
  </si>
  <si>
    <t>b</t>
  </si>
  <si>
    <t xml:space="preserve">There are various time frames for which FTE data is needed. This worksheet will accumulate data the borrower should calculate following the information presented in the application. Be sure to thoroughly document your calculations and retain that documentation for the application process. Use a consistent methodology through all time periods to calculate FTEs. See Note 2 below for details on how to calculate FTE. </t>
  </si>
  <si>
    <t>The average number of FTE employees on payroll employed by the Borrower during the covered period or alternative covered period:</t>
  </si>
  <si>
    <r>
      <rPr>
        <b/>
        <sz val="11"/>
        <color theme="1"/>
        <rFont val="Calibri"/>
        <family val="2"/>
        <scheme val="minor"/>
      </rPr>
      <t xml:space="preserve">Note 1: </t>
    </r>
    <r>
      <rPr>
        <sz val="11"/>
        <color theme="1"/>
        <rFont val="Calibri"/>
        <family val="2"/>
        <scheme val="minor"/>
      </rPr>
      <t xml:space="preserve">SBA form 3508, the application for forgiveness,  indicates the portions of these costs paid for owners are excluded. The AICPA will continue to advocate to have these costs included for small business owners.  </t>
    </r>
  </si>
  <si>
    <t xml:space="preserve"> Wage
Change (Step 1a - Step 1b)
</t>
  </si>
  <si>
    <t xml:space="preserve">Potential Forgiveness
Reduction (Step 1b x % reduction above 75%)
</t>
  </si>
  <si>
    <t xml:space="preserve">Is 2b greater than or equal to 2a?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</si>
</sst>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m/d/yy;@"/>
    <numFmt numFmtId="166" formatCode="_(* #,##0.0_);_(* \(#,##0.0\);_(* &quot;-&quot;??_);_(@_)"/>
    <numFmt numFmtId="167" formatCode="0.0"/>
    <numFmt numFmtId="168" formatCode="_(* #,##0.00_);_(* \(#,##0.00\);_(* &quot;-&quot;_);_(@_)"/>
  </numFmts>
  <fonts count="5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rgb="FFFF0000"/>
      <name val="Calibri"/>
      <family val="2"/>
      <scheme val="minor"/>
    </font>
    <font>
      <b/>
      <sz val="11"/>
      <color rgb="FFFF0000"/>
      <name val="Calibri"/>
      <family val="2"/>
      <scheme val="minor"/>
    </font>
    <font>
      <b/>
      <sz val="16"/>
      <color rgb="FFFF0000"/>
      <name val="Calibri"/>
      <family val="2"/>
      <scheme val="minor"/>
    </font>
    <font>
      <b/>
      <sz val="16"/>
      <color theme="1"/>
      <name val="Calibri"/>
      <family val="2"/>
      <scheme val="minor"/>
    </font>
    <font>
      <sz val="11"/>
      <color indexed="8"/>
      <name val="Calibri"/>
      <family val="2"/>
      <scheme val="minor"/>
    </font>
    <font>
      <b/>
      <sz val="11"/>
      <color indexed="8"/>
      <name val="Calibri"/>
      <family val="2"/>
      <scheme val="minor"/>
    </font>
    <font>
      <sz val="11"/>
      <color rgb="FFFF0000"/>
      <name val="Calibri"/>
      <family val="2"/>
      <scheme val="minor"/>
    </font>
    <font>
      <u/>
      <sz val="11"/>
      <color theme="10"/>
      <name val="Calibri"/>
      <family val="2"/>
      <scheme val="minor"/>
    </font>
    <font>
      <b/>
      <sz val="14"/>
      <name val="Calibri"/>
      <family val="2"/>
      <scheme val="minor"/>
    </font>
    <font>
      <sz val="16"/>
      <color theme="1"/>
      <name val="Calibri"/>
      <family val="2"/>
      <scheme val="minor"/>
    </font>
    <font>
      <b/>
      <i/>
      <sz val="16"/>
      <color theme="1"/>
      <name val="Calibri"/>
      <family val="2"/>
      <scheme val="minor"/>
    </font>
    <font>
      <u/>
      <sz val="16"/>
      <color theme="10"/>
      <name val="Calibri"/>
      <family val="2"/>
      <scheme val="minor"/>
    </font>
    <font>
      <b/>
      <i/>
      <sz val="14"/>
      <name val="Calibri"/>
      <family val="2"/>
      <scheme val="minor"/>
    </font>
    <font>
      <b/>
      <sz val="16"/>
      <color rgb="FF72246C"/>
      <name val="Calibri"/>
      <family val="2"/>
      <scheme val="minor"/>
    </font>
    <font>
      <b/>
      <sz val="14"/>
      <color rgb="FF72246C"/>
      <name val="Calibri"/>
      <family val="2"/>
      <scheme val="minor"/>
    </font>
    <font>
      <b/>
      <i/>
      <sz val="11"/>
      <color rgb="FFFF0000"/>
      <name val="Calibri"/>
      <family val="2"/>
      <scheme val="minor"/>
    </font>
    <font>
      <i/>
      <sz val="10"/>
      <color theme="1"/>
      <name val="Calibri"/>
      <family val="2"/>
      <scheme val="minor"/>
    </font>
    <font>
      <b/>
      <sz val="12"/>
      <color rgb="FF72246C"/>
      <name val="Calibri"/>
      <family val="2"/>
      <scheme val="minor"/>
    </font>
    <font>
      <i/>
      <sz val="11"/>
      <color indexed="8"/>
      <name val="Calibri"/>
      <family val="2"/>
      <scheme val="minor"/>
    </font>
    <font>
      <b/>
      <sz val="12"/>
      <color theme="1"/>
      <name val="Calibri"/>
      <family val="2"/>
      <scheme val="minor"/>
    </font>
    <font>
      <i/>
      <sz val="14"/>
      <color rgb="FF72246C"/>
      <name val="Calibri"/>
      <family val="2"/>
      <scheme val="minor"/>
    </font>
    <font>
      <i/>
      <sz val="16"/>
      <color theme="1"/>
      <name val="Calibri"/>
      <family val="2"/>
      <scheme val="minor"/>
    </font>
    <font>
      <i/>
      <sz val="11"/>
      <color theme="1"/>
      <name val="Calibri"/>
      <family val="2"/>
      <scheme val="minor"/>
    </font>
    <font>
      <i/>
      <sz val="14"/>
      <color theme="1"/>
      <name val="Calibri"/>
      <family val="2"/>
      <scheme val="minor"/>
    </font>
    <font>
      <i/>
      <sz val="11"/>
      <color rgb="FF000000"/>
      <name val="Calibri"/>
      <family val="2"/>
      <scheme val="minor"/>
    </font>
    <font>
      <sz val="10"/>
      <color theme="1"/>
      <name val="Calibri"/>
      <family val="2"/>
      <scheme val="minor"/>
    </font>
    <font>
      <sz val="9"/>
      <color theme="1"/>
      <name val="Calibri"/>
      <family val="2"/>
      <scheme val="minor"/>
    </font>
    <font>
      <sz val="12"/>
      <color theme="1"/>
      <name val="Calibri"/>
      <family val="2"/>
      <scheme val="minor"/>
    </font>
    <font>
      <sz val="11"/>
      <name val="Calibri"/>
      <family val="2"/>
      <scheme val="minor"/>
    </font>
    <font>
      <i/>
      <sz val="9"/>
      <color theme="1"/>
      <name val="Calibri"/>
      <family val="2"/>
      <scheme val="minor"/>
    </font>
    <font>
      <b/>
      <sz val="9"/>
      <color theme="1"/>
      <name val="Calibri"/>
      <family val="2"/>
      <scheme val="minor"/>
    </font>
    <font>
      <b/>
      <i/>
      <sz val="9"/>
      <color rgb="FFFF0000"/>
      <name val="Calibri"/>
      <family val="2"/>
      <scheme val="minor"/>
    </font>
    <font>
      <b/>
      <i/>
      <sz val="10"/>
      <name val="Calibri"/>
      <family val="2"/>
      <scheme val="minor"/>
    </font>
    <font>
      <b/>
      <sz val="14"/>
      <color rgb="FFFF0000"/>
      <name val="Calibri"/>
      <family val="2"/>
      <scheme val="minor"/>
    </font>
    <font>
      <b/>
      <strike/>
      <sz val="11"/>
      <color indexed="8"/>
      <name val="Calibri"/>
      <family val="2"/>
      <scheme val="minor"/>
    </font>
    <font>
      <b/>
      <sz val="11"/>
      <name val="Calibri"/>
      <family val="2"/>
      <scheme val="minor"/>
    </font>
    <font>
      <sz val="14"/>
      <name val="Calibri"/>
      <family val="2"/>
      <scheme val="minor"/>
    </font>
    <font>
      <i/>
      <sz val="11"/>
      <name val="Calibri"/>
      <family val="2"/>
      <scheme val="minor"/>
    </font>
    <font>
      <i/>
      <sz val="9"/>
      <name val="Calibri"/>
      <family val="2"/>
      <scheme val="minor"/>
    </font>
    <font>
      <sz val="14"/>
      <color indexed="8"/>
      <name val="Calibri"/>
      <family val="2"/>
      <scheme val="minor"/>
    </font>
    <font>
      <sz val="9"/>
      <name val="Calibri"/>
      <family val="2"/>
      <scheme val="minor"/>
    </font>
    <font>
      <b/>
      <sz val="9"/>
      <name val="Calibri"/>
      <family val="2"/>
      <scheme val="minor"/>
    </font>
    <font>
      <b/>
      <i/>
      <sz val="9"/>
      <name val="Calibri"/>
      <family val="2"/>
      <scheme val="minor"/>
    </font>
    <font>
      <u/>
      <sz val="12"/>
      <color theme="10"/>
      <name val="Calibri"/>
      <family val="2"/>
      <scheme val="minor"/>
    </font>
    <font>
      <b/>
      <i/>
      <sz val="12"/>
      <color theme="1"/>
      <name val="Calibri"/>
      <family val="2"/>
      <scheme val="minor"/>
    </font>
    <font>
      <i/>
      <sz val="12"/>
      <color theme="1"/>
      <name val="Calibri"/>
      <family val="2"/>
      <scheme val="minor"/>
    </font>
    <font>
      <u/>
      <sz val="11"/>
      <color theme="1"/>
      <name val="Calibri"/>
      <family val="2"/>
      <scheme val="minor"/>
    </font>
    <font>
      <b/>
      <u/>
      <sz val="11"/>
      <color theme="1"/>
      <name val="Calibri"/>
      <family val="2"/>
      <scheme val="minor"/>
    </font>
    <font>
      <b/>
      <i/>
      <sz val="9"/>
      <color theme="1"/>
      <name val="Calibri"/>
      <family val="2"/>
      <scheme val="minor"/>
    </font>
    <font>
      <sz val="9"/>
      <color rgb="FFFF0000"/>
      <name val="Calibri"/>
      <family val="2"/>
      <scheme val="minor"/>
    </font>
    <font>
      <b/>
      <i/>
      <sz val="11"/>
      <color theme="1"/>
      <name val="Calibri"/>
      <family val="2"/>
      <scheme val="minor"/>
    </font>
    <font>
      <b/>
      <sz val="12"/>
      <color rgb="FFFF000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rgb="FF9BC2E6"/>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0" tint="-0.14999847407452621"/>
        <bgColor indexed="64"/>
      </patternFill>
    </fill>
  </fills>
  <borders count="40">
    <border>
      <left/>
      <right/>
      <top/>
      <bottom/>
      <diagonal/>
    </border>
    <border>
      <left style="medium">
        <color indexed="64"/>
      </left>
      <right/>
      <top style="medium">
        <color indexed="64"/>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6">
    <xf numFmtId="0" fontId="0" fillId="0" borderId="0"/>
    <xf numFmtId="9" fontId="1" fillId="0" borderId="0" applyFont="0" applyFill="0" applyBorder="0" applyAlignment="0" applyProtection="0"/>
    <xf numFmtId="0" fontId="9" fillId="0" borderId="0"/>
    <xf numFmtId="9" fontId="9" fillId="0" borderId="0" applyFont="0" applyFill="0" applyBorder="0" applyAlignment="0" applyProtection="0"/>
    <xf numFmtId="43" fontId="1" fillId="0" borderId="0" applyFont="0" applyFill="0" applyBorder="0" applyAlignment="0" applyProtection="0"/>
    <xf numFmtId="0" fontId="12" fillId="0" borderId="0" applyNumberFormat="0" applyFill="0" applyBorder="0" applyAlignment="0" applyProtection="0"/>
  </cellStyleXfs>
  <cellXfs count="578">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2"/>
    <xf numFmtId="14" fontId="9" fillId="0" borderId="0" xfId="2" applyNumberFormat="1"/>
    <xf numFmtId="41" fontId="9" fillId="0" borderId="0" xfId="2" applyNumberFormat="1"/>
    <xf numFmtId="0" fontId="10" fillId="0" borderId="0" xfId="2" applyFont="1"/>
    <xf numFmtId="0" fontId="0" fillId="0" borderId="0" xfId="0" applyFont="1" applyAlignment="1">
      <alignment horizontal="left"/>
    </xf>
    <xf numFmtId="0" fontId="13" fillId="2" borderId="0" xfId="0" applyFont="1" applyFill="1" applyAlignment="1">
      <alignment vertical="center"/>
    </xf>
    <xf numFmtId="0" fontId="4" fillId="2" borderId="0" xfId="0" applyFont="1" applyFill="1"/>
    <xf numFmtId="0" fontId="14" fillId="2" borderId="0" xfId="0" applyFont="1" applyFill="1" applyAlignment="1">
      <alignment wrapText="1"/>
    </xf>
    <xf numFmtId="0" fontId="0" fillId="0" borderId="0" xfId="0" applyFill="1"/>
    <xf numFmtId="0" fontId="16" fillId="0" borderId="0" xfId="5" applyFont="1" applyFill="1" applyAlignment="1">
      <alignment horizontal="left" vertical="center"/>
    </xf>
    <xf numFmtId="0" fontId="16" fillId="0" borderId="0" xfId="5" applyFont="1" applyFill="1" applyAlignment="1">
      <alignment horizontal="center"/>
    </xf>
    <xf numFmtId="0" fontId="17" fillId="0" borderId="0" xfId="0" applyFont="1"/>
    <xf numFmtId="0" fontId="0" fillId="0" borderId="0" xfId="0" applyBorder="1"/>
    <xf numFmtId="0" fontId="18" fillId="0" borderId="0" xfId="0" applyFont="1"/>
    <xf numFmtId="0" fontId="19" fillId="0" borderId="0" xfId="0" applyFont="1"/>
    <xf numFmtId="0" fontId="0" fillId="0" borderId="0" xfId="0" applyFont="1" applyAlignment="1">
      <alignment horizontal="left" wrapText="1"/>
    </xf>
    <xf numFmtId="0" fontId="9" fillId="0" borderId="0" xfId="2" applyBorder="1"/>
    <xf numFmtId="165" fontId="10" fillId="0" borderId="0" xfId="2" applyNumberFormat="1" applyFont="1"/>
    <xf numFmtId="41" fontId="9" fillId="0" borderId="0" xfId="2" applyNumberFormat="1" applyBorder="1"/>
    <xf numFmtId="0" fontId="22" fillId="0" borderId="0" xfId="0" applyFont="1"/>
    <xf numFmtId="164" fontId="9" fillId="4" borderId="0" xfId="4" applyNumberFormat="1" applyFont="1" applyFill="1"/>
    <xf numFmtId="164" fontId="9" fillId="0" borderId="0" xfId="4" applyNumberFormat="1" applyFont="1" applyBorder="1"/>
    <xf numFmtId="164" fontId="9" fillId="0" borderId="0" xfId="4" applyNumberFormat="1" applyFont="1"/>
    <xf numFmtId="164" fontId="9" fillId="4" borderId="2" xfId="4" applyNumberFormat="1" applyFont="1" applyFill="1" applyBorder="1"/>
    <xf numFmtId="164" fontId="9" fillId="0" borderId="11" xfId="4" applyNumberFormat="1" applyFont="1" applyBorder="1"/>
    <xf numFmtId="0" fontId="11" fillId="0" borderId="0" xfId="0" applyFont="1"/>
    <xf numFmtId="0" fontId="0" fillId="0" borderId="4" xfId="0" applyBorder="1"/>
    <xf numFmtId="0" fontId="0" fillId="0" borderId="6" xfId="0" applyBorder="1"/>
    <xf numFmtId="0" fontId="0" fillId="0" borderId="7" xfId="0" applyBorder="1"/>
    <xf numFmtId="0" fontId="2" fillId="0" borderId="6" xfId="0" applyFont="1" applyBorder="1"/>
    <xf numFmtId="0" fontId="0" fillId="0" borderId="8" xfId="0" applyBorder="1"/>
    <xf numFmtId="0" fontId="0" fillId="0" borderId="9" xfId="0" applyBorder="1"/>
    <xf numFmtId="0" fontId="0" fillId="0" borderId="0" xfId="0" applyFont="1" applyFill="1" applyBorder="1" applyAlignment="1">
      <alignment wrapText="1"/>
    </xf>
    <xf numFmtId="0" fontId="0" fillId="0" borderId="0" xfId="0" applyFont="1" applyFill="1" applyBorder="1"/>
    <xf numFmtId="0" fontId="0" fillId="0" borderId="0" xfId="0" applyBorder="1" applyAlignment="1">
      <alignment wrapText="1"/>
    </xf>
    <xf numFmtId="14" fontId="9" fillId="0" borderId="0" xfId="2" applyNumberFormat="1" applyFill="1" applyBorder="1"/>
    <xf numFmtId="0" fontId="9" fillId="0" borderId="0" xfId="2" applyFill="1" applyBorder="1"/>
    <xf numFmtId="9" fontId="9" fillId="0" borderId="0" xfId="1" applyFont="1" applyFill="1" applyBorder="1"/>
    <xf numFmtId="0" fontId="0" fillId="0" borderId="0" xfId="0" applyAlignment="1">
      <alignment horizontal="right"/>
    </xf>
    <xf numFmtId="9" fontId="9" fillId="0" borderId="0" xfId="1" applyFont="1" applyFill="1" applyBorder="1" applyAlignment="1">
      <alignment horizontal="center"/>
    </xf>
    <xf numFmtId="14" fontId="10" fillId="0" borderId="0" xfId="2" applyNumberFormat="1" applyFont="1" applyFill="1" applyBorder="1"/>
    <xf numFmtId="14" fontId="23" fillId="0" borderId="0" xfId="2" applyNumberFormat="1" applyFont="1" applyFill="1" applyBorder="1"/>
    <xf numFmtId="164" fontId="0" fillId="0" borderId="0" xfId="4" applyNumberFormat="1" applyFont="1" applyFill="1" applyBorder="1"/>
    <xf numFmtId="164" fontId="0" fillId="0" borderId="0" xfId="0" applyNumberFormat="1" applyBorder="1"/>
    <xf numFmtId="0" fontId="9" fillId="0" borderId="0" xfId="2" applyFill="1"/>
    <xf numFmtId="164" fontId="9" fillId="0" borderId="0" xfId="4" applyNumberFormat="1" applyFont="1" applyFill="1" applyBorder="1"/>
    <xf numFmtId="0" fontId="0" fillId="5" borderId="13" xfId="0" applyFill="1" applyBorder="1"/>
    <xf numFmtId="0" fontId="0" fillId="5" borderId="14" xfId="0" applyFill="1" applyBorder="1"/>
    <xf numFmtId="0" fontId="16" fillId="2" borderId="0" xfId="5" applyFont="1" applyFill="1" applyAlignment="1">
      <alignment horizontal="left"/>
    </xf>
    <xf numFmtId="0" fontId="0" fillId="0" borderId="6" xfId="0" applyFill="1" applyBorder="1"/>
    <xf numFmtId="164" fontId="0" fillId="0" borderId="0" xfId="0" applyNumberFormat="1" applyAlignment="1">
      <alignment horizontal="right"/>
    </xf>
    <xf numFmtId="0" fontId="19" fillId="5" borderId="1" xfId="0" applyFont="1" applyFill="1" applyBorder="1"/>
    <xf numFmtId="0" fontId="20" fillId="0" borderId="0" xfId="2" applyFont="1" applyFill="1" applyBorder="1"/>
    <xf numFmtId="0" fontId="25" fillId="0" borderId="0" xfId="0" applyFont="1"/>
    <xf numFmtId="0" fontId="4" fillId="4" borderId="0" xfId="0" applyFont="1" applyFill="1"/>
    <xf numFmtId="0" fontId="4" fillId="0" borderId="0" xfId="0" applyFont="1" applyFill="1"/>
    <xf numFmtId="0" fontId="14" fillId="2" borderId="0" xfId="0" applyFont="1" applyFill="1" applyAlignment="1"/>
    <xf numFmtId="0" fontId="14" fillId="0" borderId="0" xfId="0" applyFont="1" applyFill="1" applyAlignment="1"/>
    <xf numFmtId="0" fontId="14" fillId="0" borderId="0" xfId="0" applyFont="1" applyFill="1" applyAlignment="1">
      <alignment wrapText="1"/>
    </xf>
    <xf numFmtId="0" fontId="16" fillId="0" borderId="0" xfId="5" applyFont="1" applyFill="1" applyAlignment="1"/>
    <xf numFmtId="14" fontId="9" fillId="6" borderId="0" xfId="2" applyNumberFormat="1" applyFill="1"/>
    <xf numFmtId="0" fontId="11" fillId="0" borderId="0" xfId="2" applyFont="1" applyFill="1"/>
    <xf numFmtId="0" fontId="19" fillId="0" borderId="0" xfId="0" applyFont="1" applyFill="1"/>
    <xf numFmtId="0" fontId="2" fillId="0" borderId="0" xfId="0" applyFont="1" applyBorder="1" applyAlignment="1">
      <alignment wrapText="1"/>
    </xf>
    <xf numFmtId="0" fontId="0" fillId="0" borderId="7" xfId="0" applyFill="1" applyBorder="1"/>
    <xf numFmtId="0" fontId="28" fillId="0" borderId="0" xfId="0" applyFont="1"/>
    <xf numFmtId="0" fontId="0" fillId="0" borderId="0" xfId="0" applyBorder="1" applyAlignment="1">
      <alignment horizontal="center"/>
    </xf>
    <xf numFmtId="164" fontId="0" fillId="0" borderId="0" xfId="0" applyNumberFormat="1" applyBorder="1" applyAlignment="1">
      <alignment horizontal="right"/>
    </xf>
    <xf numFmtId="164" fontId="0" fillId="4" borderId="0" xfId="4" applyNumberFormat="1" applyFont="1" applyFill="1" applyBorder="1"/>
    <xf numFmtId="164" fontId="0" fillId="0" borderId="10" xfId="0" applyNumberFormat="1" applyBorder="1"/>
    <xf numFmtId="0" fontId="0" fillId="0" borderId="8" xfId="0" applyFill="1" applyBorder="1"/>
    <xf numFmtId="0" fontId="21" fillId="0" borderId="0" xfId="0" applyFont="1"/>
    <xf numFmtId="0" fontId="31" fillId="0" borderId="0" xfId="0" applyFont="1" applyFill="1" applyBorder="1" applyAlignment="1">
      <alignment horizontal="center"/>
    </xf>
    <xf numFmtId="0" fontId="0" fillId="0" borderId="0" xfId="0" applyFill="1" applyBorder="1" applyAlignment="1">
      <alignment horizontal="left" vertical="top" wrapText="1"/>
    </xf>
    <xf numFmtId="0" fontId="33" fillId="0" borderId="0" xfId="0" applyFont="1"/>
    <xf numFmtId="0" fontId="0" fillId="0" borderId="0" xfId="0"/>
    <xf numFmtId="0" fontId="0" fillId="0" borderId="0" xfId="0" applyFill="1"/>
    <xf numFmtId="0" fontId="0" fillId="0" borderId="9" xfId="0" applyBorder="1"/>
    <xf numFmtId="0" fontId="0" fillId="0" borderId="10" xfId="0" applyBorder="1"/>
    <xf numFmtId="0" fontId="0" fillId="0" borderId="6" xfId="0" applyFill="1" applyBorder="1"/>
    <xf numFmtId="0" fontId="0" fillId="0" borderId="0" xfId="0" applyFill="1" applyBorder="1"/>
    <xf numFmtId="0" fontId="0" fillId="0" borderId="0" xfId="0" applyAlignment="1">
      <alignment wrapText="1"/>
    </xf>
    <xf numFmtId="0" fontId="14" fillId="0" borderId="0" xfId="0" applyFont="1" applyFill="1" applyAlignment="1">
      <alignment wrapText="1"/>
    </xf>
    <xf numFmtId="0" fontId="0" fillId="0" borderId="7" xfId="0" applyFill="1" applyBorder="1"/>
    <xf numFmtId="164" fontId="0" fillId="0" borderId="12" xfId="0" applyNumberFormat="1" applyBorder="1"/>
    <xf numFmtId="164" fontId="9" fillId="4" borderId="0" xfId="4" applyNumberFormat="1" applyFont="1" applyFill="1" applyBorder="1"/>
    <xf numFmtId="0" fontId="9" fillId="7" borderId="0" xfId="2" applyFill="1"/>
    <xf numFmtId="0" fontId="36" fillId="0" borderId="0" xfId="0" applyFont="1" applyAlignment="1">
      <alignment wrapText="1"/>
    </xf>
    <xf numFmtId="0" fontId="2" fillId="0" borderId="6" xfId="0" applyFont="1" applyFill="1" applyBorder="1"/>
    <xf numFmtId="0" fontId="37" fillId="0" borderId="0" xfId="0" applyFont="1" applyFill="1" applyBorder="1" applyAlignment="1">
      <alignment wrapText="1"/>
    </xf>
    <xf numFmtId="0" fontId="0" fillId="0" borderId="0" xfId="0" applyFill="1" applyAlignment="1"/>
    <xf numFmtId="0" fontId="37" fillId="0" borderId="0" xfId="0" applyFont="1" applyFill="1" applyBorder="1" applyAlignment="1"/>
    <xf numFmtId="0" fontId="38" fillId="0" borderId="0" xfId="0" applyFont="1"/>
    <xf numFmtId="0" fontId="0" fillId="0" borderId="0" xfId="0" applyFont="1" applyBorder="1" applyAlignment="1">
      <alignment horizontal="left" wrapText="1"/>
    </xf>
    <xf numFmtId="0" fontId="0" fillId="0" borderId="0" xfId="0" applyFill="1" applyBorder="1" applyAlignment="1">
      <alignment horizontal="left" vertical="top" wrapText="1"/>
    </xf>
    <xf numFmtId="0" fontId="19" fillId="0" borderId="0" xfId="0" applyFont="1" applyAlignment="1">
      <alignment vertical="center"/>
    </xf>
    <xf numFmtId="0" fontId="11" fillId="0" borderId="0" xfId="2" applyFont="1"/>
    <xf numFmtId="0" fontId="5" fillId="0" borderId="0" xfId="2" applyFont="1" applyFill="1"/>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5" fillId="0" borderId="0" xfId="2" applyFont="1" applyAlignment="1">
      <alignment horizontal="left" wrapText="1"/>
    </xf>
    <xf numFmtId="0" fontId="7" fillId="0" borderId="0" xfId="0" applyFont="1" applyFill="1"/>
    <xf numFmtId="0" fontId="19" fillId="0" borderId="0" xfId="0" applyFont="1" applyFill="1" applyBorder="1"/>
    <xf numFmtId="0" fontId="19" fillId="5" borderId="5" xfId="0" applyFont="1" applyFill="1" applyBorder="1"/>
    <xf numFmtId="0" fontId="19" fillId="5" borderId="3" xfId="0" applyFont="1" applyFill="1" applyBorder="1"/>
    <xf numFmtId="0" fontId="19" fillId="5" borderId="4" xfId="0" applyFont="1" applyFill="1" applyBorder="1"/>
    <xf numFmtId="0" fontId="11" fillId="0" borderId="0" xfId="2" applyFont="1" applyBorder="1"/>
    <xf numFmtId="0" fontId="5" fillId="0" borderId="0" xfId="2" applyFont="1" applyBorder="1" applyAlignment="1">
      <alignment horizontal="left" wrapText="1"/>
    </xf>
    <xf numFmtId="0" fontId="11" fillId="0" borderId="7" xfId="2" applyFont="1" applyFill="1" applyBorder="1"/>
    <xf numFmtId="0" fontId="9" fillId="0" borderId="6" xfId="2" applyBorder="1"/>
    <xf numFmtId="0" fontId="9" fillId="0" borderId="7" xfId="2" applyBorder="1"/>
    <xf numFmtId="0" fontId="10" fillId="0" borderId="0" xfId="2" applyFont="1" applyBorder="1" applyAlignment="1">
      <alignment horizontal="center" vertical="center" wrapText="1"/>
    </xf>
    <xf numFmtId="14" fontId="0" fillId="4" borderId="7" xfId="0" applyNumberFormat="1" applyFill="1" applyBorder="1" applyAlignment="1">
      <alignment vertical="center"/>
    </xf>
    <xf numFmtId="0" fontId="0" fillId="0" borderId="0" xfId="0" applyFont="1" applyFill="1" applyBorder="1" applyAlignment="1">
      <alignment vertical="top" wrapText="1"/>
    </xf>
    <xf numFmtId="0" fontId="10" fillId="0" borderId="6" xfId="2" applyFont="1" applyBorder="1" applyAlignment="1">
      <alignment horizontal="left" vertical="center" wrapText="1"/>
    </xf>
    <xf numFmtId="0" fontId="39" fillId="0" borderId="2" xfId="2" applyFont="1" applyBorder="1" applyAlignment="1">
      <alignment wrapText="1"/>
    </xf>
    <xf numFmtId="0" fontId="39" fillId="0" borderId="2" xfId="2" applyFont="1" applyBorder="1" applyAlignment="1"/>
    <xf numFmtId="0" fontId="2" fillId="0" borderId="0" xfId="2" applyFont="1" applyAlignment="1">
      <alignment horizontal="left" vertical="center"/>
    </xf>
    <xf numFmtId="14" fontId="1" fillId="0" borderId="0" xfId="0" applyNumberFormat="1" applyFont="1" applyFill="1" applyAlignment="1">
      <alignment vertical="center"/>
    </xf>
    <xf numFmtId="0" fontId="1" fillId="0" borderId="0" xfId="0" applyFont="1" applyFill="1" applyBorder="1" applyAlignment="1">
      <alignment horizontal="left" vertical="top" wrapText="1"/>
    </xf>
    <xf numFmtId="0" fontId="1" fillId="0" borderId="0" xfId="2" applyFont="1"/>
    <xf numFmtId="0" fontId="2" fillId="0" borderId="0" xfId="2" applyFont="1" applyAlignment="1">
      <alignment horizontal="center" vertical="center" wrapText="1"/>
    </xf>
    <xf numFmtId="14" fontId="0" fillId="0" borderId="0" xfId="0" applyNumberFormat="1" applyFont="1" applyFill="1" applyAlignment="1">
      <alignment vertical="center"/>
    </xf>
    <xf numFmtId="0" fontId="11" fillId="0" borderId="0" xfId="0" applyFont="1" applyFill="1" applyBorder="1" applyAlignment="1"/>
    <xf numFmtId="0" fontId="11" fillId="0" borderId="0" xfId="0" applyFont="1" applyFill="1" applyBorder="1" applyAlignment="1">
      <alignment wrapText="1"/>
    </xf>
    <xf numFmtId="0" fontId="0" fillId="0" borderId="0" xfId="0" applyFont="1" applyFill="1" applyBorder="1" applyAlignment="1"/>
    <xf numFmtId="0" fontId="33" fillId="0" borderId="0" xfId="0" applyFont="1" applyFill="1"/>
    <xf numFmtId="0" fontId="33" fillId="0" borderId="0" xfId="0" applyFont="1" applyAlignment="1">
      <alignment horizontal="left"/>
    </xf>
    <xf numFmtId="0" fontId="11" fillId="0" borderId="0" xfId="0" applyFont="1" applyBorder="1" applyAlignment="1">
      <alignment wrapText="1"/>
    </xf>
    <xf numFmtId="0" fontId="11" fillId="0" borderId="7" xfId="0" applyFont="1" applyBorder="1" applyAlignment="1">
      <alignment wrapText="1"/>
    </xf>
    <xf numFmtId="0" fontId="14" fillId="2" borderId="0" xfId="0" applyFont="1" applyFill="1" applyAlignment="1">
      <alignment wrapText="1"/>
    </xf>
    <xf numFmtId="0" fontId="21" fillId="0" borderId="6" xfId="0" applyFont="1" applyFill="1" applyBorder="1" applyAlignment="1">
      <alignment horizontal="left" vertical="top" wrapText="1"/>
    </xf>
    <xf numFmtId="0" fontId="21" fillId="0" borderId="0" xfId="0" applyFont="1" applyFill="1" applyBorder="1" applyAlignment="1">
      <alignment horizontal="left" vertical="top" wrapText="1"/>
    </xf>
    <xf numFmtId="0" fontId="32" fillId="0" borderId="0" xfId="0" applyFont="1" applyBorder="1" applyAlignment="1">
      <alignment horizontal="left" vertical="top" wrapText="1"/>
    </xf>
    <xf numFmtId="0" fontId="10" fillId="0" borderId="2" xfId="2" applyFont="1" applyBorder="1" applyAlignment="1">
      <alignment horizontal="center"/>
    </xf>
    <xf numFmtId="0" fontId="33" fillId="0" borderId="6" xfId="2" applyFont="1" applyBorder="1"/>
    <xf numFmtId="0" fontId="42" fillId="0" borderId="6" xfId="2" applyFont="1" applyBorder="1" applyAlignment="1">
      <alignment horizontal="left" wrapText="1"/>
    </xf>
    <xf numFmtId="0" fontId="0" fillId="0" borderId="6" xfId="0" applyFont="1" applyFill="1" applyBorder="1" applyAlignment="1">
      <alignment wrapText="1"/>
    </xf>
    <xf numFmtId="0" fontId="0" fillId="0" borderId="0" xfId="0" applyFont="1" applyAlignment="1">
      <alignment horizontal="left" vertical="top" wrapText="1"/>
    </xf>
    <xf numFmtId="0" fontId="0" fillId="0" borderId="0" xfId="0" applyBorder="1" applyAlignment="1">
      <alignment horizontal="left" wrapText="1"/>
    </xf>
    <xf numFmtId="0" fontId="0" fillId="0" borderId="7" xfId="0" applyBorder="1" applyAlignment="1">
      <alignment horizontal="left" wrapText="1"/>
    </xf>
    <xf numFmtId="0" fontId="33" fillId="0" borderId="0" xfId="0" applyFont="1" applyBorder="1" applyAlignment="1">
      <alignment horizontal="left" vertical="top" wrapText="1"/>
    </xf>
    <xf numFmtId="0" fontId="12" fillId="2" borderId="0" xfId="5" applyFill="1"/>
    <xf numFmtId="0" fontId="12" fillId="2" borderId="0" xfId="5" applyFill="1" applyAlignment="1"/>
    <xf numFmtId="164" fontId="9" fillId="7" borderId="11" xfId="4" applyNumberFormat="1" applyFont="1" applyFill="1" applyBorder="1"/>
    <xf numFmtId="0" fontId="10" fillId="0" borderId="19" xfId="2" applyFont="1" applyBorder="1" applyAlignment="1">
      <alignment horizontal="center"/>
    </xf>
    <xf numFmtId="0" fontId="10" fillId="0" borderId="20" xfId="2" applyFont="1" applyBorder="1" applyAlignment="1">
      <alignment horizontal="center" wrapText="1"/>
    </xf>
    <xf numFmtId="41" fontId="9" fillId="0" borderId="21" xfId="2" applyNumberFormat="1" applyBorder="1"/>
    <xf numFmtId="41" fontId="9" fillId="0" borderId="22" xfId="2" applyNumberFormat="1" applyFill="1" applyBorder="1"/>
    <xf numFmtId="164" fontId="9" fillId="4" borderId="21" xfId="4" applyNumberFormat="1" applyFont="1" applyFill="1" applyBorder="1"/>
    <xf numFmtId="164" fontId="9" fillId="0" borderId="22" xfId="4" applyNumberFormat="1" applyFont="1" applyFill="1" applyBorder="1"/>
    <xf numFmtId="164" fontId="9" fillId="4" borderId="19" xfId="4" applyNumberFormat="1" applyFont="1" applyFill="1" applyBorder="1"/>
    <xf numFmtId="164" fontId="9" fillId="0" borderId="21" xfId="4" applyNumberFormat="1" applyFont="1" applyBorder="1"/>
    <xf numFmtId="41" fontId="9" fillId="0" borderId="0" xfId="2" applyNumberFormat="1" applyFill="1" applyBorder="1"/>
    <xf numFmtId="164" fontId="9" fillId="0" borderId="20" xfId="4" applyNumberFormat="1" applyFont="1" applyFill="1" applyBorder="1"/>
    <xf numFmtId="164" fontId="9" fillId="0" borderId="24" xfId="4" applyNumberFormat="1" applyFont="1" applyBorder="1"/>
    <xf numFmtId="0" fontId="0" fillId="0" borderId="0" xfId="0" applyFont="1" applyFill="1" applyBorder="1" applyAlignment="1">
      <alignment horizontal="center"/>
    </xf>
    <xf numFmtId="0" fontId="0" fillId="0" borderId="0" xfId="0" applyFont="1"/>
    <xf numFmtId="0" fontId="0" fillId="0" borderId="0" xfId="0" applyFont="1" applyBorder="1"/>
    <xf numFmtId="0" fontId="0" fillId="0" borderId="9" xfId="0" applyFont="1" applyBorder="1"/>
    <xf numFmtId="0" fontId="2" fillId="0" borderId="6" xfId="0" applyFont="1" applyFill="1" applyBorder="1" applyAlignment="1">
      <alignment horizontal="left" vertical="top"/>
    </xf>
    <xf numFmtId="0" fontId="31" fillId="0" borderId="0" xfId="0" applyFont="1"/>
    <xf numFmtId="164" fontId="0" fillId="7" borderId="0" xfId="4" applyNumberFormat="1" applyFont="1" applyFill="1" applyBorder="1"/>
    <xf numFmtId="164" fontId="0" fillId="7" borderId="2" xfId="4" applyNumberFormat="1" applyFont="1" applyFill="1" applyBorder="1"/>
    <xf numFmtId="0" fontId="43" fillId="0" borderId="0" xfId="2" applyFont="1" applyBorder="1" applyAlignment="1">
      <alignment horizontal="left" vertical="top" wrapText="1"/>
    </xf>
    <xf numFmtId="0" fontId="42" fillId="0" borderId="0" xfId="2" applyFont="1" applyBorder="1" applyAlignment="1">
      <alignment vertical="top" wrapText="1"/>
    </xf>
    <xf numFmtId="0" fontId="45" fillId="0" borderId="0" xfId="2" applyFont="1" applyBorder="1" applyAlignment="1">
      <alignment wrapText="1"/>
    </xf>
    <xf numFmtId="0" fontId="21" fillId="0" borderId="6" xfId="0" applyFont="1" applyFill="1" applyBorder="1" applyAlignment="1">
      <alignment wrapText="1"/>
    </xf>
    <xf numFmtId="0" fontId="21" fillId="0" borderId="0" xfId="0" applyFont="1" applyFill="1" applyAlignment="1">
      <alignment wrapText="1"/>
    </xf>
    <xf numFmtId="0" fontId="31" fillId="0" borderId="0" xfId="0" applyFont="1" applyFill="1"/>
    <xf numFmtId="0" fontId="31" fillId="0" borderId="0" xfId="0" applyFont="1" applyBorder="1"/>
    <xf numFmtId="0" fontId="32" fillId="2" borderId="4" xfId="0" applyFont="1" applyFill="1" applyBorder="1" applyAlignment="1">
      <alignment horizontal="left" wrapText="1"/>
    </xf>
    <xf numFmtId="0" fontId="32" fillId="2" borderId="6" xfId="0" applyFont="1" applyFill="1" applyBorder="1"/>
    <xf numFmtId="0" fontId="48" fillId="2" borderId="0" xfId="5" applyFont="1" applyFill="1" applyBorder="1" applyAlignment="1"/>
    <xf numFmtId="0" fontId="32" fillId="2" borderId="0" xfId="0" applyFont="1" applyFill="1" applyBorder="1"/>
    <xf numFmtId="0" fontId="48" fillId="2" borderId="0" xfId="5" applyFont="1" applyFill="1" applyAlignment="1"/>
    <xf numFmtId="0" fontId="32" fillId="2" borderId="7" xfId="0" applyFont="1" applyFill="1" applyBorder="1"/>
    <xf numFmtId="0" fontId="32" fillId="0" borderId="0" xfId="0" applyFont="1" applyBorder="1" applyAlignment="1">
      <alignment vertical="top" wrapText="1"/>
    </xf>
    <xf numFmtId="0" fontId="44" fillId="7" borderId="0" xfId="2" applyFont="1" applyFill="1"/>
    <xf numFmtId="0" fontId="0" fillId="7" borderId="0" xfId="0" applyFill="1"/>
    <xf numFmtId="0" fontId="0" fillId="0" borderId="0" xfId="0" applyAlignment="1">
      <alignment horizontal="center" vertical="top" wrapText="1"/>
    </xf>
    <xf numFmtId="0" fontId="0" fillId="0" borderId="2" xfId="0" applyBorder="1"/>
    <xf numFmtId="0" fontId="0" fillId="0" borderId="6" xfId="0" applyBorder="1" applyAlignment="1">
      <alignment horizontal="left" vertical="top" wrapText="1"/>
    </xf>
    <xf numFmtId="0" fontId="0" fillId="0" borderId="0" xfId="0" applyBorder="1" applyAlignment="1">
      <alignment horizontal="left" vertical="top" wrapText="1"/>
    </xf>
    <xf numFmtId="0" fontId="33" fillId="0" borderId="6" xfId="0" applyFont="1" applyBorder="1" applyAlignment="1">
      <alignment horizontal="left"/>
    </xf>
    <xf numFmtId="0" fontId="33" fillId="0" borderId="0" xfId="0" applyFont="1" applyBorder="1" applyAlignment="1">
      <alignment horizontal="left" wrapText="1"/>
    </xf>
    <xf numFmtId="0" fontId="33" fillId="0" borderId="6" xfId="0" applyFont="1" applyBorder="1" applyAlignment="1"/>
    <xf numFmtId="0" fontId="33" fillId="0" borderId="0" xfId="0" applyFont="1" applyBorder="1" applyAlignment="1">
      <alignment wrapText="1"/>
    </xf>
    <xf numFmtId="14" fontId="23" fillId="8" borderId="0" xfId="2" applyNumberFormat="1" applyFont="1" applyFill="1" applyBorder="1"/>
    <xf numFmtId="0" fontId="9" fillId="8" borderId="0" xfId="2" applyFill="1" applyBorder="1"/>
    <xf numFmtId="49" fontId="32" fillId="0" borderId="0" xfId="4" applyNumberFormat="1" applyFont="1" applyFill="1" applyBorder="1" applyAlignment="1">
      <alignment wrapText="1"/>
    </xf>
    <xf numFmtId="14" fontId="10" fillId="8" borderId="0" xfId="2" applyNumberFormat="1" applyFont="1" applyFill="1" applyBorder="1"/>
    <xf numFmtId="0" fontId="2" fillId="0" borderId="0" xfId="0" applyFont="1" applyFill="1" applyAlignment="1">
      <alignment wrapText="1"/>
    </xf>
    <xf numFmtId="0" fontId="31" fillId="0" borderId="0" xfId="0" applyFont="1" applyFill="1" applyAlignment="1">
      <alignment horizontal="center"/>
    </xf>
    <xf numFmtId="0" fontId="0" fillId="0" borderId="0" xfId="0" applyFill="1" applyAlignment="1">
      <alignment horizontal="right"/>
    </xf>
    <xf numFmtId="0" fontId="30" fillId="0" borderId="0" xfId="0" applyFont="1" applyFill="1" applyAlignment="1">
      <alignment horizontal="left" vertical="top" wrapText="1"/>
    </xf>
    <xf numFmtId="0" fontId="0" fillId="0" borderId="6" xfId="0" applyBorder="1" applyAlignment="1">
      <alignment horizontal="left"/>
    </xf>
    <xf numFmtId="0" fontId="0" fillId="0" borderId="0" xfId="0" applyFill="1" applyAlignment="1">
      <alignment vertical="top"/>
    </xf>
    <xf numFmtId="0" fontId="2" fillId="0" borderId="0" xfId="0" applyFont="1" applyFill="1" applyBorder="1" applyAlignment="1">
      <alignment horizontal="center" vertical="center" wrapText="1"/>
    </xf>
    <xf numFmtId="0" fontId="0" fillId="4" borderId="0" xfId="0" applyFill="1"/>
    <xf numFmtId="0" fontId="0" fillId="0" borderId="21" xfId="0" applyBorder="1" applyAlignment="1">
      <alignment vertical="top" wrapText="1"/>
    </xf>
    <xf numFmtId="0" fontId="0" fillId="0" borderId="0" xfId="0" applyBorder="1" applyAlignment="1">
      <alignment vertical="top" wrapText="1"/>
    </xf>
    <xf numFmtId="0" fontId="0" fillId="0" borderId="22" xfId="0" applyBorder="1" applyAlignment="1">
      <alignment vertical="top" wrapText="1"/>
    </xf>
    <xf numFmtId="164" fontId="0" fillId="4" borderId="21" xfId="4" applyNumberFormat="1" applyFont="1" applyFill="1" applyBorder="1" applyAlignment="1">
      <alignment horizontal="center" wrapText="1"/>
    </xf>
    <xf numFmtId="164" fontId="0" fillId="0" borderId="0" xfId="4" applyNumberFormat="1" applyFont="1" applyFill="1" applyBorder="1" applyAlignment="1">
      <alignment wrapText="1"/>
    </xf>
    <xf numFmtId="0" fontId="11" fillId="0" borderId="0" xfId="0" applyFont="1" applyBorder="1" applyAlignment="1">
      <alignment horizontal="center" wrapText="1"/>
    </xf>
    <xf numFmtId="164" fontId="0" fillId="0" borderId="22" xfId="4" applyNumberFormat="1" applyFont="1" applyBorder="1" applyAlignment="1">
      <alignment horizontal="right" wrapText="1"/>
    </xf>
    <xf numFmtId="0" fontId="0" fillId="0" borderId="21" xfId="0" applyBorder="1"/>
    <xf numFmtId="0" fontId="0" fillId="0" borderId="22" xfId="0" applyBorder="1"/>
    <xf numFmtId="0" fontId="0" fillId="0" borderId="19" xfId="0" applyBorder="1"/>
    <xf numFmtId="0" fontId="0" fillId="0" borderId="20" xfId="0" applyBorder="1"/>
    <xf numFmtId="164" fontId="0" fillId="4" borderId="21" xfId="4" applyNumberFormat="1" applyFont="1" applyFill="1" applyBorder="1" applyAlignment="1">
      <alignment wrapText="1"/>
    </xf>
    <xf numFmtId="164" fontId="0" fillId="0" borderId="26" xfId="0" applyNumberFormat="1" applyBorder="1"/>
    <xf numFmtId="0" fontId="31" fillId="0" borderId="0" xfId="0" applyFont="1" applyBorder="1" applyAlignment="1">
      <alignment horizontal="center"/>
    </xf>
    <xf numFmtId="0" fontId="0" fillId="0" borderId="2" xfId="0" applyBorder="1" applyAlignment="1">
      <alignment horizontal="right"/>
    </xf>
    <xf numFmtId="0" fontId="21" fillId="0" borderId="21" xfId="0" applyFont="1" applyFill="1" applyBorder="1" applyAlignment="1">
      <alignment horizontal="center" vertical="center" wrapText="1"/>
    </xf>
    <xf numFmtId="0" fontId="34" fillId="0" borderId="22" xfId="0" applyFont="1" applyFill="1" applyBorder="1" applyAlignment="1">
      <alignment wrapText="1"/>
    </xf>
    <xf numFmtId="164" fontId="0" fillId="0" borderId="21" xfId="4" applyNumberFormat="1" applyFont="1" applyBorder="1" applyAlignment="1">
      <alignment horizontal="right" wrapText="1"/>
    </xf>
    <xf numFmtId="9" fontId="0" fillId="0" borderId="0" xfId="1" applyFont="1" applyBorder="1" applyAlignment="1">
      <alignment horizontal="right" wrapText="1"/>
    </xf>
    <xf numFmtId="9" fontId="0" fillId="0" borderId="0" xfId="1" applyNumberFormat="1" applyFont="1" applyBorder="1" applyAlignment="1">
      <alignment horizontal="right" wrapText="1"/>
    </xf>
    <xf numFmtId="0" fontId="6" fillId="0" borderId="21" xfId="0" applyFont="1" applyFill="1" applyBorder="1" applyAlignment="1">
      <alignment wrapText="1"/>
    </xf>
    <xf numFmtId="0" fontId="6" fillId="0" borderId="0" xfId="0" applyFont="1" applyFill="1" applyBorder="1" applyAlignment="1">
      <alignment wrapText="1"/>
    </xf>
    <xf numFmtId="0" fontId="0" fillId="4" borderId="0" xfId="0" applyFill="1" applyBorder="1"/>
    <xf numFmtId="0" fontId="2" fillId="0" borderId="2" xfId="0" applyFont="1" applyBorder="1" applyAlignment="1">
      <alignment wrapText="1"/>
    </xf>
    <xf numFmtId="0" fontId="40" fillId="0" borderId="2" xfId="0" applyFont="1" applyBorder="1" applyAlignment="1">
      <alignment horizont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0" fillId="0" borderId="22" xfId="0" applyFill="1" applyBorder="1" applyAlignment="1">
      <alignment horizontal="right"/>
    </xf>
    <xf numFmtId="0" fontId="0" fillId="0" borderId="20" xfId="0" applyFill="1" applyBorder="1"/>
    <xf numFmtId="0" fontId="30" fillId="0" borderId="0" xfId="0" applyFont="1" applyFill="1" applyBorder="1" applyAlignment="1">
      <alignment vertical="top" wrapText="1"/>
    </xf>
    <xf numFmtId="0" fontId="0" fillId="0" borderId="0" xfId="0" applyFont="1" applyAlignment="1">
      <alignment horizontal="left" vertical="top"/>
    </xf>
    <xf numFmtId="0" fontId="35" fillId="7" borderId="2" xfId="0" applyFont="1" applyFill="1" applyBorder="1" applyAlignment="1">
      <alignment horizontal="center" wrapText="1"/>
    </xf>
    <xf numFmtId="0" fontId="40" fillId="4" borderId="0" xfId="0" applyFont="1" applyFill="1" applyBorder="1" applyAlignment="1">
      <alignment horizontal="center" wrapText="1"/>
    </xf>
    <xf numFmtId="0" fontId="2" fillId="4" borderId="0" xfId="0" applyFont="1" applyFill="1" applyBorder="1" applyAlignment="1">
      <alignment horizontal="left" vertical="top" wrapText="1"/>
    </xf>
    <xf numFmtId="0" fontId="30" fillId="0" borderId="0" xfId="0" applyFont="1" applyFill="1" applyBorder="1" applyAlignment="1">
      <alignment horizontal="left" vertical="top" wrapText="1"/>
    </xf>
    <xf numFmtId="0" fontId="24" fillId="0" borderId="0" xfId="0" applyFont="1" applyFill="1" applyBorder="1" applyAlignment="1">
      <alignment wrapText="1"/>
    </xf>
    <xf numFmtId="0" fontId="0" fillId="0" borderId="0" xfId="0" applyFill="1" applyBorder="1" applyAlignment="1">
      <alignment vertical="top" wrapText="1"/>
    </xf>
    <xf numFmtId="0" fontId="2" fillId="9" borderId="0" xfId="0" applyFont="1" applyFill="1" applyBorder="1" applyAlignment="1">
      <alignment vertical="top" wrapText="1"/>
    </xf>
    <xf numFmtId="0" fontId="2" fillId="9" borderId="6" xfId="0" applyFont="1" applyFill="1" applyBorder="1" applyAlignment="1">
      <alignment vertical="top" wrapText="1"/>
    </xf>
    <xf numFmtId="0" fontId="24" fillId="0" borderId="7" xfId="0" applyFont="1" applyFill="1" applyBorder="1" applyAlignment="1">
      <alignment wrapText="1"/>
    </xf>
    <xf numFmtId="0" fontId="2" fillId="0" borderId="31" xfId="0" applyFont="1" applyBorder="1" applyAlignment="1">
      <alignment wrapText="1"/>
    </xf>
    <xf numFmtId="0" fontId="2" fillId="0" borderId="7" xfId="0" applyFont="1" applyFill="1" applyBorder="1" applyAlignment="1">
      <alignment horizontal="center" vertical="center" wrapText="1"/>
    </xf>
    <xf numFmtId="0" fontId="2" fillId="4" borderId="6" xfId="0" applyFont="1" applyFill="1" applyBorder="1" applyAlignment="1">
      <alignment wrapText="1"/>
    </xf>
    <xf numFmtId="0" fontId="2" fillId="4" borderId="6" xfId="0" applyFont="1" applyFill="1" applyBorder="1" applyAlignment="1">
      <alignment horizontal="left" vertical="top" wrapText="1"/>
    </xf>
    <xf numFmtId="0" fontId="0" fillId="4" borderId="6" xfId="0" applyFill="1" applyBorder="1"/>
    <xf numFmtId="0" fontId="0" fillId="0" borderId="0" xfId="0" applyFill="1" applyBorder="1" applyAlignment="1">
      <alignment horizontal="right"/>
    </xf>
    <xf numFmtId="0" fontId="0" fillId="0" borderId="7" xfId="0" applyFill="1" applyBorder="1" applyAlignment="1">
      <alignment horizontal="right"/>
    </xf>
    <xf numFmtId="0" fontId="0" fillId="0" borderId="9" xfId="0" applyFill="1" applyBorder="1"/>
    <xf numFmtId="0" fontId="0" fillId="0" borderId="10" xfId="0" applyFill="1" applyBorder="1"/>
    <xf numFmtId="0" fontId="0" fillId="0" borderId="5" xfId="0" applyFill="1" applyBorder="1"/>
    <xf numFmtId="0" fontId="0" fillId="0" borderId="3" xfId="0" applyFill="1" applyBorder="1" applyAlignment="1">
      <alignment wrapText="1"/>
    </xf>
    <xf numFmtId="0" fontId="0" fillId="0" borderId="4" xfId="0" applyFill="1" applyBorder="1" applyAlignment="1">
      <alignment wrapText="1"/>
    </xf>
    <xf numFmtId="0" fontId="2" fillId="8" borderId="5" xfId="0" applyFont="1" applyFill="1" applyBorder="1"/>
    <xf numFmtId="0" fontId="0" fillId="8" borderId="3" xfId="0" applyFill="1" applyBorder="1"/>
    <xf numFmtId="0" fontId="0" fillId="0" borderId="3" xfId="0" applyFill="1" applyBorder="1"/>
    <xf numFmtId="0" fontId="0" fillId="0" borderId="4" xfId="0" applyFill="1" applyBorder="1"/>
    <xf numFmtId="0" fontId="0" fillId="0" borderId="9" xfId="0" applyFill="1" applyBorder="1" applyAlignment="1">
      <alignment horizontal="right"/>
    </xf>
    <xf numFmtId="164" fontId="0" fillId="0" borderId="9" xfId="4" applyNumberFormat="1" applyFont="1" applyFill="1" applyBorder="1" applyAlignment="1">
      <alignment wrapText="1"/>
    </xf>
    <xf numFmtId="0" fontId="30" fillId="0" borderId="9" xfId="0" applyFont="1" applyFill="1" applyBorder="1" applyAlignment="1">
      <alignment horizontal="left" vertical="top" wrapText="1"/>
    </xf>
    <xf numFmtId="0" fontId="35" fillId="0" borderId="0" xfId="0" applyFont="1" applyFill="1" applyBorder="1" applyAlignment="1">
      <alignment horizontal="center" wrapText="1"/>
    </xf>
    <xf numFmtId="0" fontId="0" fillId="0" borderId="3" xfId="0" applyFill="1" applyBorder="1" applyAlignment="1">
      <alignment horizontal="right"/>
    </xf>
    <xf numFmtId="164" fontId="0" fillId="0" borderId="3" xfId="4" applyNumberFormat="1" applyFont="1" applyFill="1" applyBorder="1" applyAlignment="1">
      <alignment wrapText="1"/>
    </xf>
    <xf numFmtId="0" fontId="30" fillId="0" borderId="3" xfId="0" applyFont="1" applyFill="1" applyBorder="1" applyAlignment="1">
      <alignment horizontal="left" vertical="top" wrapText="1"/>
    </xf>
    <xf numFmtId="0" fontId="2" fillId="0" borderId="0" xfId="0" applyFont="1"/>
    <xf numFmtId="164" fontId="2" fillId="0" borderId="0" xfId="4" applyNumberFormat="1" applyFont="1" applyBorder="1"/>
    <xf numFmtId="0" fontId="27" fillId="0" borderId="0" xfId="0" applyFont="1"/>
    <xf numFmtId="0" fontId="2" fillId="0" borderId="0" xfId="0" applyFont="1" applyBorder="1"/>
    <xf numFmtId="164" fontId="0" fillId="7" borderId="12" xfId="4" applyNumberFormat="1" applyFont="1" applyFill="1" applyBorder="1"/>
    <xf numFmtId="164" fontId="2" fillId="0" borderId="0" xfId="4" applyNumberFormat="1" applyFont="1" applyFill="1" applyBorder="1"/>
    <xf numFmtId="0" fontId="35" fillId="7" borderId="33" xfId="0" applyFont="1" applyFill="1" applyBorder="1" applyAlignment="1">
      <alignment horizontal="center" wrapText="1"/>
    </xf>
    <xf numFmtId="0" fontId="2" fillId="0" borderId="25" xfId="0" applyFont="1" applyFill="1" applyBorder="1" applyAlignment="1">
      <alignment horizontal="center" wrapText="1"/>
    </xf>
    <xf numFmtId="0" fontId="24" fillId="0" borderId="2" xfId="0" applyFont="1" applyFill="1" applyBorder="1" applyAlignment="1">
      <alignment horizontal="center" wrapText="1"/>
    </xf>
    <xf numFmtId="0" fontId="11" fillId="0" borderId="0" xfId="0" applyFont="1" applyFill="1" applyBorder="1" applyAlignment="1">
      <alignment vertical="top" wrapText="1"/>
    </xf>
    <xf numFmtId="0" fontId="44" fillId="0" borderId="0" xfId="2" applyFont="1" applyFill="1"/>
    <xf numFmtId="0" fontId="0" fillId="0" borderId="6" xfId="0" applyBorder="1" applyAlignment="1">
      <alignment horizontal="left" vertical="top" wrapText="1"/>
    </xf>
    <xf numFmtId="0" fontId="0" fillId="0" borderId="0" xfId="0" applyBorder="1" applyAlignment="1">
      <alignment horizontal="left" vertical="top" wrapText="1"/>
    </xf>
    <xf numFmtId="164" fontId="9" fillId="7" borderId="23" xfId="4" applyNumberFormat="1" applyFont="1" applyFill="1" applyBorder="1"/>
    <xf numFmtId="0" fontId="0" fillId="0" borderId="22" xfId="0" applyFill="1" applyBorder="1"/>
    <xf numFmtId="0" fontId="4" fillId="7" borderId="0" xfId="0" applyFont="1" applyFill="1"/>
    <xf numFmtId="0" fontId="16" fillId="2" borderId="0" xfId="5" applyFont="1" applyFill="1"/>
    <xf numFmtId="0" fontId="0" fillId="0" borderId="6" xfId="0" applyBorder="1" applyAlignment="1"/>
    <xf numFmtId="0" fontId="0" fillId="0" borderId="0" xfId="0" applyBorder="1" applyAlignment="1"/>
    <xf numFmtId="164" fontId="0" fillId="0" borderId="0" xfId="4" applyNumberFormat="1" applyFont="1" applyBorder="1" applyAlignment="1">
      <alignment horizontal="center" vertical="center"/>
    </xf>
    <xf numFmtId="0" fontId="0" fillId="0" borderId="9" xfId="0" applyBorder="1" applyAlignment="1">
      <alignment horizontal="center"/>
    </xf>
    <xf numFmtId="0" fontId="24" fillId="0" borderId="5" xfId="0" applyFont="1" applyBorder="1"/>
    <xf numFmtId="0" fontId="51" fillId="0" borderId="3" xfId="0" applyFont="1" applyBorder="1"/>
    <xf numFmtId="0" fontId="0" fillId="0" borderId="3" xfId="0" applyBorder="1"/>
    <xf numFmtId="0" fontId="27" fillId="0" borderId="7" xfId="0" applyFont="1" applyBorder="1" applyAlignment="1">
      <alignment vertical="top" wrapText="1"/>
    </xf>
    <xf numFmtId="0" fontId="0" fillId="0" borderId="6" xfId="0" applyFill="1" applyBorder="1" applyAlignment="1">
      <alignment horizontal="left" vertical="top" wrapText="1"/>
    </xf>
    <xf numFmtId="164" fontId="27" fillId="0" borderId="0" xfId="4" applyNumberFormat="1" applyFont="1" applyFill="1" applyBorder="1" applyAlignment="1">
      <alignment horizontal="center" vertical="center" wrapText="1"/>
    </xf>
    <xf numFmtId="0" fontId="27" fillId="0" borderId="7" xfId="0" applyFont="1" applyFill="1" applyBorder="1" applyAlignment="1">
      <alignment vertical="top" wrapText="1"/>
    </xf>
    <xf numFmtId="164" fontId="27" fillId="0" borderId="0" xfId="4" applyNumberFormat="1" applyFont="1" applyBorder="1" applyAlignment="1">
      <alignment horizontal="center" vertical="center" wrapText="1"/>
    </xf>
    <xf numFmtId="164" fontId="2" fillId="5" borderId="0" xfId="4" applyNumberFormat="1" applyFont="1" applyFill="1" applyBorder="1" applyAlignment="1">
      <alignment horizontal="center" vertical="center" wrapText="1"/>
    </xf>
    <xf numFmtId="0" fontId="4" fillId="2" borderId="0" xfId="0" applyFont="1" applyFill="1" applyBorder="1"/>
    <xf numFmtId="0" fontId="4" fillId="2" borderId="7" xfId="0" applyFont="1" applyFill="1" applyBorder="1"/>
    <xf numFmtId="0" fontId="48" fillId="2" borderId="6" xfId="5" applyFont="1" applyFill="1" applyBorder="1" applyAlignment="1"/>
    <xf numFmtId="0" fontId="14" fillId="2" borderId="6" xfId="0" applyFont="1" applyFill="1" applyBorder="1"/>
    <xf numFmtId="0" fontId="16" fillId="2" borderId="0" xfId="5" applyFont="1" applyFill="1" applyBorder="1" applyAlignment="1"/>
    <xf numFmtId="0" fontId="14" fillId="2" borderId="0" xfId="0" applyFont="1" applyFill="1" applyBorder="1"/>
    <xf numFmtId="0" fontId="14" fillId="2" borderId="7" xfId="0" applyFont="1" applyFill="1" applyBorder="1"/>
    <xf numFmtId="0" fontId="16" fillId="2" borderId="6" xfId="5" applyFont="1" applyFill="1" applyBorder="1" applyAlignment="1"/>
    <xf numFmtId="0" fontId="27" fillId="0" borderId="6" xfId="0" applyFont="1" applyBorder="1" applyAlignment="1">
      <alignment vertical="top"/>
    </xf>
    <xf numFmtId="0" fontId="27" fillId="0" borderId="0" xfId="0" applyFont="1" applyAlignment="1">
      <alignment vertical="top"/>
    </xf>
    <xf numFmtId="164" fontId="0" fillId="0" borderId="0" xfId="4" applyNumberFormat="1" applyFont="1"/>
    <xf numFmtId="0" fontId="27" fillId="0" borderId="0" xfId="0" applyFont="1" applyBorder="1"/>
    <xf numFmtId="0" fontId="2" fillId="0" borderId="5" xfId="0" applyFont="1" applyBorder="1"/>
    <xf numFmtId="0" fontId="27" fillId="0" borderId="9" xfId="0" applyFont="1" applyFill="1" applyBorder="1"/>
    <xf numFmtId="0" fontId="52" fillId="0" borderId="3" xfId="0" applyFont="1" applyBorder="1"/>
    <xf numFmtId="0" fontId="18" fillId="0" borderId="0" xfId="0" applyFont="1" applyFill="1"/>
    <xf numFmtId="14" fontId="33" fillId="4" borderId="7" xfId="2" applyNumberFormat="1" applyFont="1" applyFill="1" applyBorder="1"/>
    <xf numFmtId="0" fontId="54" fillId="0" borderId="0" xfId="0" applyFont="1" applyFill="1" applyAlignment="1">
      <alignment horizontal="center"/>
    </xf>
    <xf numFmtId="0" fontId="11" fillId="0" borderId="0" xfId="0" applyFont="1" applyFill="1" applyAlignment="1">
      <alignment horizontal="right"/>
    </xf>
    <xf numFmtId="164" fontId="0" fillId="4" borderId="21" xfId="4" applyNumberFormat="1" applyFont="1" applyFill="1" applyBorder="1"/>
    <xf numFmtId="164" fontId="0" fillId="0" borderId="22" xfId="4" applyNumberFormat="1" applyFont="1" applyFill="1" applyBorder="1"/>
    <xf numFmtId="166" fontId="0" fillId="4" borderId="0" xfId="4" applyNumberFormat="1" applyFont="1" applyFill="1" applyBorder="1" applyAlignment="1">
      <alignment horizontal="center" vertical="center"/>
    </xf>
    <xf numFmtId="166" fontId="0" fillId="0" borderId="0" xfId="4" applyNumberFormat="1" applyFont="1" applyBorder="1"/>
    <xf numFmtId="166" fontId="0" fillId="0" borderId="0" xfId="4" applyNumberFormat="1" applyFont="1" applyBorder="1" applyAlignment="1">
      <alignment horizontal="center" vertical="center"/>
    </xf>
    <xf numFmtId="166" fontId="1" fillId="4" borderId="0" xfId="4" applyNumberFormat="1" applyFont="1" applyFill="1" applyBorder="1" applyAlignment="1">
      <alignment horizontal="center" vertical="center" wrapText="1"/>
    </xf>
    <xf numFmtId="166" fontId="27" fillId="0" borderId="0" xfId="4" applyNumberFormat="1" applyFont="1" applyFill="1" applyBorder="1" applyAlignment="1">
      <alignment horizontal="center" vertical="center" wrapText="1"/>
    </xf>
    <xf numFmtId="166" fontId="27" fillId="0" borderId="0" xfId="4" applyNumberFormat="1" applyFont="1" applyBorder="1" applyAlignment="1">
      <alignment horizontal="center" vertical="center" wrapText="1"/>
    </xf>
    <xf numFmtId="166" fontId="2" fillId="5" borderId="0" xfId="4" applyNumberFormat="1" applyFont="1" applyFill="1" applyBorder="1" applyAlignment="1">
      <alignment horizontal="center" vertical="center" wrapText="1"/>
    </xf>
    <xf numFmtId="164" fontId="0" fillId="0" borderId="0" xfId="0" applyNumberFormat="1"/>
    <xf numFmtId="0" fontId="2" fillId="0" borderId="6" xfId="0" applyFont="1" applyFill="1" applyBorder="1" applyAlignment="1">
      <alignment horizontal="left" vertical="top" wrapText="1"/>
    </xf>
    <xf numFmtId="164" fontId="2" fillId="4" borderId="0" xfId="4" applyNumberFormat="1" applyFont="1" applyFill="1" applyBorder="1" applyAlignment="1">
      <alignment horizontal="center" vertical="center" wrapText="1"/>
    </xf>
    <xf numFmtId="164" fontId="30" fillId="4" borderId="0" xfId="4" applyNumberFormat="1" applyFont="1" applyFill="1" applyBorder="1" applyAlignment="1">
      <alignment horizontal="left" vertical="top" wrapText="1"/>
    </xf>
    <xf numFmtId="0" fontId="0" fillId="0" borderId="0" xfId="0" applyBorder="1" applyAlignment="1">
      <alignment horizontal="left" vertical="top" wrapText="1"/>
    </xf>
    <xf numFmtId="0" fontId="2" fillId="0" borderId="0" xfId="0" applyFont="1" applyBorder="1" applyAlignment="1">
      <alignment horizontal="left"/>
    </xf>
    <xf numFmtId="166" fontId="0" fillId="0" borderId="0" xfId="4" applyNumberFormat="1" applyFont="1" applyFill="1" applyBorder="1" applyAlignment="1">
      <alignment horizontal="center" vertical="center"/>
    </xf>
    <xf numFmtId="0" fontId="0" fillId="0" borderId="7" xfId="0" applyBorder="1" applyAlignment="1">
      <alignment horizontal="center"/>
    </xf>
    <xf numFmtId="0" fontId="27" fillId="0" borderId="0" xfId="0" applyFont="1" applyFill="1" applyAlignment="1">
      <alignment horizontal="left" vertical="top" wrapText="1"/>
    </xf>
    <xf numFmtId="164" fontId="1" fillId="10" borderId="0" xfId="4" applyNumberFormat="1" applyFont="1" applyFill="1" applyBorder="1" applyAlignment="1">
      <alignment horizontal="center" vertical="center" wrapText="1"/>
    </xf>
    <xf numFmtId="0" fontId="2" fillId="0" borderId="6" xfId="0" applyFont="1" applyFill="1" applyBorder="1" applyAlignment="1">
      <alignment horizontal="left"/>
    </xf>
    <xf numFmtId="0" fontId="2" fillId="0" borderId="0" xfId="0" applyFont="1" applyFill="1" applyBorder="1" applyAlignment="1">
      <alignment horizontal="left" wrapText="1"/>
    </xf>
    <xf numFmtId="166" fontId="2" fillId="4" borderId="0" xfId="4" applyNumberFormat="1" applyFont="1" applyFill="1" applyBorder="1" applyAlignment="1">
      <alignment horizontal="left" wrapText="1"/>
    </xf>
    <xf numFmtId="0" fontId="2" fillId="0" borderId="0" xfId="0" quotePrefix="1" applyFont="1" applyBorder="1" applyAlignment="1">
      <alignment horizontal="center" vertical="center" wrapText="1"/>
    </xf>
    <xf numFmtId="0" fontId="2" fillId="0" borderId="3" xfId="0" quotePrefix="1" applyFont="1" applyBorder="1" applyAlignment="1">
      <alignment horizontal="center" vertical="center" wrapText="1"/>
    </xf>
    <xf numFmtId="0" fontId="2" fillId="0" borderId="3" xfId="0" applyFont="1" applyBorder="1" applyAlignment="1">
      <alignment vertical="center" wrapText="1"/>
    </xf>
    <xf numFmtId="0" fontId="2" fillId="0" borderId="0" xfId="0" applyFont="1" applyBorder="1" applyAlignment="1">
      <alignment vertical="center" wrapText="1"/>
    </xf>
    <xf numFmtId="0" fontId="2" fillId="0" borderId="6" xfId="0" applyFont="1" applyFill="1" applyBorder="1" applyAlignment="1"/>
    <xf numFmtId="0" fontId="2" fillId="0" borderId="0" xfId="0" quotePrefix="1" applyFont="1" applyFill="1" applyBorder="1" applyAlignment="1">
      <alignment horizontal="center" wrapText="1"/>
    </xf>
    <xf numFmtId="0" fontId="27" fillId="0" borderId="3" xfId="0" applyFont="1" applyBorder="1"/>
    <xf numFmtId="164" fontId="0" fillId="0" borderId="7" xfId="4" applyNumberFormat="1" applyFont="1" applyFill="1" applyBorder="1"/>
    <xf numFmtId="164" fontId="2" fillId="4" borderId="0" xfId="4" applyNumberFormat="1" applyFont="1" applyFill="1" applyBorder="1" applyAlignment="1">
      <alignment wrapText="1"/>
    </xf>
    <xf numFmtId="164" fontId="0" fillId="4" borderId="0" xfId="4" applyNumberFormat="1" applyFont="1" applyFill="1" applyBorder="1" applyAlignment="1">
      <alignment horizontal="right"/>
    </xf>
    <xf numFmtId="164" fontId="0" fillId="0" borderId="12" xfId="4" applyNumberFormat="1" applyFont="1" applyFill="1" applyBorder="1" applyAlignment="1">
      <alignment horizontal="right"/>
    </xf>
    <xf numFmtId="164" fontId="0" fillId="0" borderId="32" xfId="4" applyNumberFormat="1" applyFont="1" applyFill="1" applyBorder="1" applyAlignment="1">
      <alignment horizontal="right"/>
    </xf>
    <xf numFmtId="164" fontId="0" fillId="0" borderId="0" xfId="4" applyNumberFormat="1" applyFont="1" applyFill="1" applyBorder="1" applyAlignment="1">
      <alignment horizontal="right"/>
    </xf>
    <xf numFmtId="164" fontId="0" fillId="0" borderId="12" xfId="4" applyNumberFormat="1" applyFont="1" applyFill="1" applyBorder="1"/>
    <xf numFmtId="0" fontId="5" fillId="0" borderId="3" xfId="0" applyFont="1" applyBorder="1"/>
    <xf numFmtId="164" fontId="0" fillId="0" borderId="0" xfId="4" applyNumberFormat="1" applyFont="1" applyBorder="1"/>
    <xf numFmtId="164" fontId="0" fillId="4" borderId="2" xfId="4" applyNumberFormat="1" applyFont="1" applyFill="1" applyBorder="1"/>
    <xf numFmtId="164" fontId="0" fillId="0" borderId="9" xfId="4" applyNumberFormat="1" applyFont="1" applyBorder="1"/>
    <xf numFmtId="0" fontId="11" fillId="0" borderId="0" xfId="0" applyFont="1" applyFill="1"/>
    <xf numFmtId="0" fontId="27" fillId="0" borderId="0" xfId="0" applyFont="1" applyAlignment="1">
      <alignment vertical="top" wrapText="1"/>
    </xf>
    <xf numFmtId="0" fontId="55" fillId="0" borderId="6" xfId="0" applyFont="1" applyBorder="1"/>
    <xf numFmtId="166" fontId="0" fillId="5" borderId="0" xfId="4" applyNumberFormat="1" applyFont="1" applyFill="1" applyBorder="1"/>
    <xf numFmtId="0" fontId="6" fillId="0" borderId="6" xfId="0" applyFont="1" applyBorder="1"/>
    <xf numFmtId="0" fontId="2" fillId="0" borderId="0" xfId="0" applyFont="1" applyBorder="1" applyAlignment="1">
      <alignment horizontal="left" wrapText="1"/>
    </xf>
    <xf numFmtId="0" fontId="30" fillId="0" borderId="0" xfId="0" applyFont="1" applyFill="1" applyBorder="1" applyAlignment="1">
      <alignment horizontal="left" vertical="top" wrapText="1"/>
    </xf>
    <xf numFmtId="0" fontId="2" fillId="0" borderId="6" xfId="0" quotePrefix="1" applyFont="1" applyFill="1" applyBorder="1" applyAlignment="1">
      <alignment horizontal="right" wrapText="1"/>
    </xf>
    <xf numFmtId="0" fontId="27" fillId="0" borderId="0" xfId="0" applyFont="1" applyFill="1" applyAlignment="1">
      <alignment vertical="top" wrapText="1"/>
    </xf>
    <xf numFmtId="164" fontId="0" fillId="4" borderId="0" xfId="4" applyNumberFormat="1" applyFont="1" applyFill="1" applyBorder="1" applyAlignment="1">
      <alignment wrapText="1"/>
    </xf>
    <xf numFmtId="0" fontId="2" fillId="0" borderId="0" xfId="0" applyFont="1" applyBorder="1" applyAlignment="1">
      <alignment horizontal="left" wrapText="1"/>
    </xf>
    <xf numFmtId="0" fontId="40" fillId="0" borderId="0" xfId="0" applyFont="1" applyFill="1" applyBorder="1" applyAlignment="1">
      <alignment horizontal="left" vertical="top" wrapText="1"/>
    </xf>
    <xf numFmtId="164" fontId="0" fillId="5" borderId="2" xfId="4" applyNumberFormat="1" applyFont="1" applyFill="1" applyBorder="1"/>
    <xf numFmtId="0" fontId="27" fillId="0" borderId="0" xfId="0" applyFont="1" applyFill="1" applyBorder="1"/>
    <xf numFmtId="164" fontId="2" fillId="10" borderId="0" xfId="4" applyNumberFormat="1" applyFont="1" applyFill="1" applyBorder="1"/>
    <xf numFmtId="164" fontId="0" fillId="10" borderId="0" xfId="4" applyNumberFormat="1" applyFont="1" applyFill="1"/>
    <xf numFmtId="164" fontId="0" fillId="5" borderId="0" xfId="4" applyNumberFormat="1" applyFont="1" applyFill="1" applyBorder="1"/>
    <xf numFmtId="164" fontId="0" fillId="5" borderId="25" xfId="0" applyNumberFormat="1" applyFill="1" applyBorder="1"/>
    <xf numFmtId="164" fontId="0" fillId="5" borderId="15" xfId="4" applyNumberFormat="1" applyFont="1" applyFill="1" applyBorder="1"/>
    <xf numFmtId="167" fontId="0" fillId="5" borderId="2" xfId="0" applyNumberFormat="1" applyFill="1" applyBorder="1"/>
    <xf numFmtId="49" fontId="0" fillId="4" borderId="0" xfId="0" applyNumberFormat="1" applyFill="1" applyAlignment="1">
      <alignment horizontal="left" wrapText="1"/>
    </xf>
    <xf numFmtId="49" fontId="0" fillId="0" borderId="0" xfId="0" applyNumberFormat="1" applyFill="1" applyAlignment="1">
      <alignment horizontal="center" wrapText="1"/>
    </xf>
    <xf numFmtId="0" fontId="34" fillId="0" borderId="0" xfId="0" applyFont="1" applyFill="1" applyBorder="1" applyAlignment="1">
      <alignment wrapText="1"/>
    </xf>
    <xf numFmtId="164" fontId="0" fillId="0" borderId="0" xfId="0" applyNumberFormat="1" applyFill="1" applyBorder="1" applyAlignment="1">
      <alignment horizontal="right"/>
    </xf>
    <xf numFmtId="0" fontId="6" fillId="0" borderId="2" xfId="0" applyFont="1" applyBorder="1" applyAlignment="1">
      <alignment horizontal="center" wrapText="1"/>
    </xf>
    <xf numFmtId="43" fontId="0" fillId="0" borderId="0" xfId="4" applyFont="1"/>
    <xf numFmtId="43" fontId="0" fillId="4" borderId="21" xfId="4" applyFont="1" applyFill="1" applyBorder="1"/>
    <xf numFmtId="43" fontId="0" fillId="4" borderId="0" xfId="4" applyFont="1" applyFill="1" applyBorder="1"/>
    <xf numFmtId="41" fontId="0" fillId="0" borderId="0" xfId="4" applyNumberFormat="1" applyFont="1" applyBorder="1" applyAlignment="1">
      <alignment horizontal="right" wrapText="1"/>
    </xf>
    <xf numFmtId="41" fontId="0" fillId="4" borderId="21" xfId="4" applyNumberFormat="1" applyFont="1" applyFill="1" applyBorder="1"/>
    <xf numFmtId="41" fontId="0" fillId="4" borderId="0" xfId="4" applyNumberFormat="1" applyFont="1" applyFill="1" applyBorder="1"/>
    <xf numFmtId="41" fontId="0" fillId="0" borderId="0" xfId="4" applyNumberFormat="1" applyFont="1" applyFill="1" applyBorder="1"/>
    <xf numFmtId="41" fontId="0" fillId="0" borderId="0" xfId="0" applyNumberFormat="1"/>
    <xf numFmtId="0" fontId="2" fillId="0" borderId="0" xfId="0" applyFont="1" applyFill="1" applyBorder="1" applyAlignment="1">
      <alignment wrapText="1"/>
    </xf>
    <xf numFmtId="0" fontId="2" fillId="5" borderId="34" xfId="0" applyFont="1" applyFill="1" applyBorder="1" applyAlignment="1">
      <alignment horizontal="center" wrapText="1"/>
    </xf>
    <xf numFmtId="0" fontId="2" fillId="0" borderId="35" xfId="0" applyFont="1" applyFill="1" applyBorder="1" applyAlignment="1">
      <alignment horizontal="center" wrapText="1"/>
    </xf>
    <xf numFmtId="0" fontId="30" fillId="0" borderId="21" xfId="0" applyFont="1" applyFill="1" applyBorder="1" applyAlignment="1">
      <alignment vertical="top" wrapText="1"/>
    </xf>
    <xf numFmtId="164" fontId="0" fillId="0" borderId="22" xfId="0" applyNumberFormat="1" applyFill="1" applyBorder="1" applyAlignment="1">
      <alignment horizontal="right"/>
    </xf>
    <xf numFmtId="0" fontId="0" fillId="0" borderId="19" xfId="0" applyFill="1" applyBorder="1" applyAlignment="1">
      <alignment wrapText="1"/>
    </xf>
    <xf numFmtId="41" fontId="0" fillId="0" borderId="22" xfId="4" applyNumberFormat="1" applyFont="1" applyBorder="1" applyAlignment="1">
      <alignment horizontal="right" wrapText="1"/>
    </xf>
    <xf numFmtId="0" fontId="0" fillId="0" borderId="20" xfId="0" applyFill="1" applyBorder="1" applyAlignment="1">
      <alignment wrapText="1"/>
    </xf>
    <xf numFmtId="0" fontId="35" fillId="0" borderId="19" xfId="0" applyFont="1" applyFill="1" applyBorder="1" applyAlignment="1">
      <alignment wrapText="1"/>
    </xf>
    <xf numFmtId="0" fontId="35" fillId="0" borderId="20" xfId="0" applyFont="1" applyFill="1" applyBorder="1" applyAlignment="1">
      <alignment wrapText="1"/>
    </xf>
    <xf numFmtId="0" fontId="0" fillId="0" borderId="36" xfId="0" applyBorder="1"/>
    <xf numFmtId="41" fontId="0" fillId="0" borderId="37" xfId="4" applyNumberFormat="1" applyFont="1" applyBorder="1"/>
    <xf numFmtId="0" fontId="0" fillId="0" borderId="37" xfId="0" applyBorder="1"/>
    <xf numFmtId="164" fontId="0" fillId="7" borderId="38" xfId="4" applyNumberFormat="1" applyFont="1" applyFill="1" applyBorder="1"/>
    <xf numFmtId="0" fontId="0" fillId="7" borderId="39" xfId="0" applyFill="1" applyBorder="1" applyAlignment="1">
      <alignment horizontal="center" wrapText="1"/>
    </xf>
    <xf numFmtId="0" fontId="33" fillId="4" borderId="0" xfId="0" applyFont="1" applyFill="1" applyBorder="1" applyAlignment="1">
      <alignment horizontal="center" wrapText="1"/>
    </xf>
    <xf numFmtId="41" fontId="33" fillId="0" borderId="0" xfId="4" applyNumberFormat="1" applyFont="1" applyFill="1" applyBorder="1" applyAlignment="1">
      <alignment horizontal="center" wrapText="1"/>
    </xf>
    <xf numFmtId="41" fontId="33" fillId="0" borderId="22" xfId="4" applyNumberFormat="1" applyFont="1" applyFill="1" applyBorder="1" applyAlignment="1">
      <alignment horizontal="center" wrapText="1"/>
    </xf>
    <xf numFmtId="164" fontId="33" fillId="0" borderId="0" xfId="4" applyNumberFormat="1" applyFont="1" applyFill="1" applyBorder="1" applyAlignment="1">
      <alignment horizontal="center" wrapText="1"/>
    </xf>
    <xf numFmtId="164" fontId="33" fillId="0" borderId="22" xfId="4" applyNumberFormat="1" applyFont="1" applyFill="1" applyBorder="1" applyAlignment="1">
      <alignment horizontal="center" wrapText="1"/>
    </xf>
    <xf numFmtId="14" fontId="9" fillId="4" borderId="7" xfId="2" applyNumberFormat="1" applyFill="1" applyBorder="1"/>
    <xf numFmtId="0" fontId="33" fillId="0" borderId="0" xfId="2" applyFont="1" applyFill="1"/>
    <xf numFmtId="0" fontId="40" fillId="0" borderId="0" xfId="2" applyFont="1" applyAlignment="1">
      <alignment wrapText="1"/>
    </xf>
    <xf numFmtId="0" fontId="33" fillId="4" borderId="0" xfId="0" applyFont="1" applyFill="1" applyAlignment="1">
      <alignment horizontal="center" vertical="center"/>
    </xf>
    <xf numFmtId="164" fontId="0" fillId="0" borderId="22" xfId="4" applyNumberFormat="1" applyFont="1" applyFill="1" applyBorder="1" applyAlignment="1">
      <alignment horizontal="right" wrapText="1"/>
    </xf>
    <xf numFmtId="43" fontId="0" fillId="0" borderId="0" xfId="0" applyNumberFormat="1" applyFont="1" applyFill="1" applyBorder="1"/>
    <xf numFmtId="166" fontId="0" fillId="5" borderId="2" xfId="4" applyNumberFormat="1" applyFont="1" applyFill="1" applyBorder="1"/>
    <xf numFmtId="164" fontId="0" fillId="0" borderId="0" xfId="0" applyNumberFormat="1" applyFont="1" applyFill="1" applyBorder="1"/>
    <xf numFmtId="168" fontId="0" fillId="0" borderId="22" xfId="4" applyNumberFormat="1" applyFont="1" applyFill="1" applyBorder="1"/>
    <xf numFmtId="0" fontId="35" fillId="0" borderId="2" xfId="0" applyFont="1" applyFill="1" applyBorder="1" applyAlignment="1">
      <alignment horizontal="center" wrapText="1"/>
    </xf>
    <xf numFmtId="0" fontId="4" fillId="3" borderId="0" xfId="0" applyFont="1" applyFill="1" applyAlignment="1">
      <alignment horizontal="left" wrapText="1"/>
    </xf>
    <xf numFmtId="0" fontId="14" fillId="2" borderId="0" xfId="0" applyFont="1" applyFill="1" applyAlignment="1">
      <alignment horizontal="left" wrapText="1"/>
    </xf>
    <xf numFmtId="0" fontId="41" fillId="0" borderId="0" xfId="0" applyFont="1" applyAlignment="1">
      <alignment horizontal="left" wrapText="1"/>
    </xf>
    <xf numFmtId="0" fontId="32" fillId="2" borderId="8" xfId="0" applyFont="1" applyFill="1" applyBorder="1" applyAlignment="1">
      <alignment horizontal="left" vertical="top" wrapText="1"/>
    </xf>
    <xf numFmtId="0" fontId="32" fillId="2" borderId="9" xfId="0" applyFont="1" applyFill="1" applyBorder="1" applyAlignment="1">
      <alignment horizontal="left" vertical="top" wrapText="1"/>
    </xf>
    <xf numFmtId="0" fontId="32" fillId="2" borderId="10" xfId="0" applyFont="1" applyFill="1" applyBorder="1" applyAlignment="1">
      <alignment horizontal="left" vertical="top" wrapText="1"/>
    </xf>
    <xf numFmtId="0" fontId="31" fillId="0" borderId="1" xfId="0" applyFont="1" applyBorder="1" applyAlignment="1">
      <alignment horizontal="left" vertical="top" wrapText="1"/>
    </xf>
    <xf numFmtId="0" fontId="31" fillId="0" borderId="13" xfId="0" applyFont="1" applyBorder="1" applyAlignment="1">
      <alignment horizontal="left" vertical="top" wrapText="1"/>
    </xf>
    <xf numFmtId="0" fontId="31" fillId="0" borderId="14" xfId="0" applyFont="1" applyBorder="1" applyAlignment="1">
      <alignment horizontal="left" vertical="top" wrapText="1"/>
    </xf>
    <xf numFmtId="0" fontId="31" fillId="0" borderId="5" xfId="0" applyFont="1" applyBorder="1" applyAlignment="1">
      <alignment horizontal="left" vertical="top" wrapText="1"/>
    </xf>
    <xf numFmtId="0" fontId="31" fillId="0" borderId="3" xfId="0" applyFont="1" applyBorder="1" applyAlignment="1">
      <alignment horizontal="left" vertical="top" wrapText="1"/>
    </xf>
    <xf numFmtId="0" fontId="31" fillId="0" borderId="4" xfId="0" applyFont="1" applyBorder="1" applyAlignment="1">
      <alignment horizontal="left" vertical="top" wrapText="1"/>
    </xf>
    <xf numFmtId="0" fontId="31" fillId="0" borderId="8" xfId="0" applyFont="1" applyBorder="1" applyAlignment="1">
      <alignment horizontal="left" vertical="top" wrapText="1"/>
    </xf>
    <xf numFmtId="0" fontId="31" fillId="0" borderId="9" xfId="0" applyFont="1" applyBorder="1" applyAlignment="1">
      <alignment horizontal="left" vertical="top" wrapText="1"/>
    </xf>
    <xf numFmtId="0" fontId="31" fillId="0" borderId="10" xfId="0" applyFont="1" applyBorder="1" applyAlignment="1">
      <alignment horizontal="left" vertical="top" wrapText="1"/>
    </xf>
    <xf numFmtId="0" fontId="45" fillId="0" borderId="1" xfId="2" applyFont="1" applyBorder="1" applyAlignment="1">
      <alignment horizontal="left" vertical="top" wrapText="1"/>
    </xf>
    <xf numFmtId="0" fontId="45" fillId="0" borderId="13" xfId="2" applyFont="1" applyBorder="1" applyAlignment="1">
      <alignment horizontal="left" vertical="top" wrapText="1"/>
    </xf>
    <xf numFmtId="0" fontId="45" fillId="0" borderId="14" xfId="2" applyFont="1" applyBorder="1" applyAlignment="1">
      <alignment horizontal="left" vertical="top" wrapText="1"/>
    </xf>
    <xf numFmtId="0" fontId="31" fillId="0" borderId="1" xfId="0" applyFont="1" applyFill="1" applyBorder="1" applyAlignment="1">
      <alignment horizontal="left" vertical="top" wrapText="1"/>
    </xf>
    <xf numFmtId="0" fontId="34" fillId="0" borderId="13" xfId="0" applyFont="1" applyFill="1" applyBorder="1" applyAlignment="1">
      <alignment horizontal="left" vertical="top" wrapText="1"/>
    </xf>
    <xf numFmtId="0" fontId="34" fillId="0" borderId="14" xfId="0" applyFont="1" applyFill="1" applyBorder="1" applyAlignment="1">
      <alignment horizontal="left" vertical="top" wrapText="1"/>
    </xf>
    <xf numFmtId="0" fontId="32" fillId="2" borderId="5" xfId="0" applyFont="1" applyFill="1" applyBorder="1" applyAlignment="1">
      <alignment horizontal="left" wrapText="1"/>
    </xf>
    <xf numFmtId="0" fontId="32" fillId="2" borderId="3" xfId="0" applyFont="1" applyFill="1" applyBorder="1" applyAlignment="1">
      <alignment horizontal="left" wrapText="1"/>
    </xf>
    <xf numFmtId="0" fontId="32" fillId="2" borderId="4" xfId="0" applyFont="1" applyFill="1" applyBorder="1" applyAlignment="1">
      <alignment horizontal="left" wrapText="1"/>
    </xf>
    <xf numFmtId="0" fontId="30" fillId="7" borderId="6" xfId="0" applyFont="1" applyFill="1" applyBorder="1" applyAlignment="1">
      <alignment horizontal="left" vertical="top" wrapText="1"/>
    </xf>
    <xf numFmtId="0" fontId="30" fillId="7" borderId="0" xfId="0" applyFont="1" applyFill="1" applyBorder="1" applyAlignment="1">
      <alignment horizontal="left" vertical="top" wrapText="1"/>
    </xf>
    <xf numFmtId="0" fontId="36" fillId="0" borderId="6" xfId="0" applyFont="1" applyBorder="1" applyAlignment="1">
      <alignment horizontal="left" wrapText="1"/>
    </xf>
    <xf numFmtId="0" fontId="36" fillId="0" borderId="0" xfId="0" applyFont="1" applyBorder="1" applyAlignment="1">
      <alignment horizontal="left" wrapText="1"/>
    </xf>
    <xf numFmtId="0" fontId="43" fillId="0" borderId="1" xfId="2" applyFont="1" applyBorder="1" applyAlignment="1">
      <alignment horizontal="left" vertical="top" wrapText="1"/>
    </xf>
    <xf numFmtId="0" fontId="43" fillId="0" borderId="13" xfId="2" applyFont="1" applyBorder="1" applyAlignment="1">
      <alignment horizontal="left" vertical="top" wrapText="1"/>
    </xf>
    <xf numFmtId="0" fontId="43" fillId="0" borderId="14" xfId="2" applyFont="1" applyBorder="1" applyAlignment="1">
      <alignment horizontal="left" vertical="top" wrapText="1"/>
    </xf>
    <xf numFmtId="0" fontId="43" fillId="0" borderId="5" xfId="2" applyFont="1" applyBorder="1" applyAlignment="1">
      <alignment horizontal="left" vertical="top" wrapText="1"/>
    </xf>
    <xf numFmtId="0" fontId="43" fillId="0" borderId="3" xfId="2" applyFont="1" applyBorder="1" applyAlignment="1">
      <alignment horizontal="left" vertical="top" wrapText="1"/>
    </xf>
    <xf numFmtId="0" fontId="43" fillId="0" borderId="4" xfId="2" applyFont="1" applyBorder="1" applyAlignment="1">
      <alignment horizontal="left" vertical="top" wrapText="1"/>
    </xf>
    <xf numFmtId="0" fontId="43" fillId="0" borderId="6" xfId="2" applyFont="1" applyBorder="1" applyAlignment="1">
      <alignment horizontal="left" vertical="top" wrapText="1"/>
    </xf>
    <xf numFmtId="0" fontId="43" fillId="0" borderId="0" xfId="2" applyFont="1" applyBorder="1" applyAlignment="1">
      <alignment horizontal="left" vertical="top" wrapText="1"/>
    </xf>
    <xf numFmtId="0" fontId="43" fillId="0" borderId="7" xfId="2" applyFont="1" applyBorder="1" applyAlignment="1">
      <alignment horizontal="left" vertical="top" wrapText="1"/>
    </xf>
    <xf numFmtId="0" fontId="43" fillId="0" borderId="8" xfId="2" applyFont="1" applyBorder="1" applyAlignment="1">
      <alignment horizontal="left" vertical="top" wrapText="1"/>
    </xf>
    <xf numFmtId="0" fontId="43" fillId="0" borderId="9" xfId="2" applyFont="1" applyBorder="1" applyAlignment="1">
      <alignment horizontal="left" vertical="top" wrapText="1"/>
    </xf>
    <xf numFmtId="0" fontId="43" fillId="0" borderId="10" xfId="2" applyFont="1" applyBorder="1" applyAlignment="1">
      <alignment horizontal="left" vertical="top" wrapText="1"/>
    </xf>
    <xf numFmtId="0" fontId="34" fillId="0" borderId="1" xfId="0" applyFont="1" applyFill="1" applyBorder="1" applyAlignment="1">
      <alignment horizontal="left" vertical="top" wrapText="1"/>
    </xf>
    <xf numFmtId="0" fontId="27" fillId="0" borderId="6" xfId="0" applyFont="1" applyBorder="1" applyAlignment="1">
      <alignment horizontal="left" vertical="top" wrapText="1"/>
    </xf>
    <xf numFmtId="0" fontId="27" fillId="0" borderId="0" xfId="0" applyFont="1" applyBorder="1" applyAlignment="1">
      <alignment horizontal="left" vertical="top" wrapText="1"/>
    </xf>
    <xf numFmtId="0" fontId="27" fillId="0" borderId="8" xfId="0" applyFont="1" applyBorder="1" applyAlignment="1">
      <alignment horizontal="left" vertical="top" wrapText="1"/>
    </xf>
    <xf numFmtId="0" fontId="27" fillId="0" borderId="9" xfId="0" applyFont="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2" fillId="0" borderId="6" xfId="0" applyFont="1" applyBorder="1" applyAlignment="1">
      <alignment horizontal="left" wrapText="1"/>
    </xf>
    <xf numFmtId="0" fontId="2" fillId="0" borderId="0" xfId="0" applyFont="1" applyBorder="1" applyAlignment="1">
      <alignment horizontal="left" wrapText="1"/>
    </xf>
    <xf numFmtId="0" fontId="0" fillId="0" borderId="5"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10" xfId="0" applyBorder="1" applyAlignment="1">
      <alignment horizontal="left" vertical="top" wrapText="1"/>
    </xf>
    <xf numFmtId="0" fontId="0" fillId="0" borderId="6" xfId="0" applyBorder="1" applyAlignment="1">
      <alignment horizontal="left" vertical="top" wrapText="1"/>
    </xf>
    <xf numFmtId="0" fontId="0" fillId="0" borderId="0" xfId="0" applyBorder="1" applyAlignment="1">
      <alignment horizontal="left" vertical="top" wrapText="1"/>
    </xf>
    <xf numFmtId="0" fontId="2" fillId="0" borderId="16" xfId="2" applyFont="1" applyBorder="1" applyAlignment="1">
      <alignment horizontal="center"/>
    </xf>
    <xf numFmtId="0" fontId="2" fillId="0" borderId="17" xfId="2" applyFont="1" applyBorder="1" applyAlignment="1">
      <alignment horizontal="center"/>
    </xf>
    <xf numFmtId="0" fontId="2" fillId="0" borderId="18" xfId="2" applyFont="1" applyBorder="1" applyAlignment="1">
      <alignment horizontal="center"/>
    </xf>
    <xf numFmtId="0" fontId="32" fillId="0" borderId="5" xfId="0" applyFont="1" applyBorder="1" applyAlignment="1">
      <alignment horizontal="left" vertical="top" wrapText="1"/>
    </xf>
    <xf numFmtId="0" fontId="32" fillId="0" borderId="3" xfId="0" applyFont="1" applyBorder="1" applyAlignment="1">
      <alignment horizontal="left" vertical="top" wrapText="1"/>
    </xf>
    <xf numFmtId="0" fontId="32" fillId="0" borderId="4" xfId="0" applyFont="1" applyBorder="1" applyAlignment="1">
      <alignment horizontal="left" vertical="top" wrapText="1"/>
    </xf>
    <xf numFmtId="0" fontId="32" fillId="0" borderId="8" xfId="0" applyFont="1" applyBorder="1" applyAlignment="1">
      <alignment horizontal="left" vertical="top" wrapText="1"/>
    </xf>
    <xf numFmtId="0" fontId="32" fillId="0" borderId="9" xfId="0" applyFont="1" applyBorder="1" applyAlignment="1">
      <alignment horizontal="left" vertical="top" wrapText="1"/>
    </xf>
    <xf numFmtId="0" fontId="32" fillId="0" borderId="10" xfId="0" applyFont="1" applyBorder="1" applyAlignment="1">
      <alignment horizontal="left" vertical="top" wrapText="1"/>
    </xf>
    <xf numFmtId="0" fontId="2" fillId="0" borderId="0" xfId="2" applyFont="1" applyFill="1" applyBorder="1" applyAlignment="1">
      <alignment horizontal="center" wrapText="1"/>
    </xf>
    <xf numFmtId="0" fontId="2" fillId="0" borderId="2" xfId="2" applyFont="1" applyFill="1" applyBorder="1" applyAlignment="1">
      <alignment horizontal="center" wrapText="1"/>
    </xf>
    <xf numFmtId="0" fontId="2" fillId="0" borderId="0" xfId="2" applyFont="1" applyBorder="1" applyAlignment="1">
      <alignment horizontal="center" wrapText="1"/>
    </xf>
    <xf numFmtId="0" fontId="2" fillId="0" borderId="2" xfId="2" applyFont="1" applyBorder="1" applyAlignment="1">
      <alignment horizontal="center" wrapText="1"/>
    </xf>
    <xf numFmtId="0" fontId="10" fillId="0" borderId="0" xfId="2" applyFont="1" applyBorder="1" applyAlignment="1">
      <alignment horizontal="center" wrapText="1"/>
    </xf>
    <xf numFmtId="0" fontId="10" fillId="0" borderId="2" xfId="2" applyFont="1" applyBorder="1" applyAlignment="1">
      <alignment horizontal="center" wrapText="1"/>
    </xf>
    <xf numFmtId="0" fontId="10" fillId="0" borderId="0" xfId="2" applyFont="1" applyBorder="1" applyAlignment="1">
      <alignment horizontal="center"/>
    </xf>
    <xf numFmtId="0" fontId="10" fillId="0" borderId="2" xfId="2" applyFont="1" applyBorder="1" applyAlignment="1">
      <alignment horizontal="center"/>
    </xf>
    <xf numFmtId="0" fontId="33" fillId="0" borderId="6" xfId="0" applyFont="1" applyBorder="1" applyAlignment="1">
      <alignment horizontal="left" vertical="top" wrapText="1"/>
    </xf>
    <xf numFmtId="0" fontId="33" fillId="0" borderId="0" xfId="0" applyFont="1" applyBorder="1" applyAlignment="1">
      <alignment horizontal="left" vertical="top" wrapText="1"/>
    </xf>
    <xf numFmtId="0" fontId="33" fillId="0" borderId="7" xfId="0" applyFont="1" applyBorder="1" applyAlignment="1">
      <alignment horizontal="left" vertical="top" wrapText="1"/>
    </xf>
    <xf numFmtId="0" fontId="0" fillId="0" borderId="5"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10" xfId="0" applyFont="1" applyFill="1" applyBorder="1" applyAlignment="1">
      <alignment horizontal="left" vertical="top" wrapText="1"/>
    </xf>
    <xf numFmtId="0" fontId="2" fillId="5" borderId="1"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40" fillId="0" borderId="5" xfId="0" applyFont="1" applyFill="1" applyBorder="1" applyAlignment="1">
      <alignment horizontal="left" vertical="top" wrapText="1"/>
    </xf>
    <xf numFmtId="0" fontId="40" fillId="0" borderId="3" xfId="0" applyFont="1" applyFill="1" applyBorder="1" applyAlignment="1">
      <alignment horizontal="left" vertical="top" wrapText="1"/>
    </xf>
    <xf numFmtId="0" fontId="40" fillId="0" borderId="4" xfId="0" applyFont="1" applyFill="1" applyBorder="1" applyAlignment="1">
      <alignment horizontal="left" vertical="top" wrapText="1"/>
    </xf>
    <xf numFmtId="0" fontId="40" fillId="0" borderId="6"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0" borderId="7" xfId="0" applyFont="1" applyFill="1" applyBorder="1" applyAlignment="1">
      <alignment horizontal="left" vertical="top" wrapText="1"/>
    </xf>
    <xf numFmtId="0" fontId="40" fillId="0" borderId="8" xfId="0" applyFont="1" applyFill="1" applyBorder="1" applyAlignment="1">
      <alignment horizontal="left" vertical="top" wrapText="1"/>
    </xf>
    <xf numFmtId="0" fontId="40" fillId="0" borderId="9" xfId="0" applyFont="1" applyFill="1" applyBorder="1" applyAlignment="1">
      <alignment horizontal="left" vertical="top" wrapText="1"/>
    </xf>
    <xf numFmtId="0" fontId="40" fillId="0" borderId="10" xfId="0" applyFont="1" applyFill="1" applyBorder="1" applyAlignment="1">
      <alignment horizontal="left" vertical="top" wrapText="1"/>
    </xf>
    <xf numFmtId="0" fontId="2" fillId="0" borderId="1"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24" fillId="5" borderId="1" xfId="0" applyFont="1" applyFill="1" applyBorder="1" applyAlignment="1">
      <alignment horizontal="center" wrapText="1"/>
    </xf>
    <xf numFmtId="0" fontId="24" fillId="5" borderId="14" xfId="0" applyFont="1" applyFill="1" applyBorder="1" applyAlignment="1">
      <alignment horizontal="center" wrapText="1"/>
    </xf>
    <xf numFmtId="0" fontId="0" fillId="0" borderId="7" xfId="0" applyBorder="1" applyAlignment="1">
      <alignment horizontal="left" vertical="top" wrapText="1"/>
    </xf>
    <xf numFmtId="0" fontId="24" fillId="5" borderId="30" xfId="0" applyFont="1" applyFill="1" applyBorder="1" applyAlignment="1">
      <alignment horizontal="center" wrapText="1"/>
    </xf>
    <xf numFmtId="0" fontId="24" fillId="5" borderId="13" xfId="0" applyFont="1" applyFill="1" applyBorder="1" applyAlignment="1">
      <alignment horizontal="center" wrapText="1"/>
    </xf>
    <xf numFmtId="0" fontId="0" fillId="0" borderId="5"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14" fontId="10" fillId="8" borderId="5" xfId="2" applyNumberFormat="1" applyFont="1" applyFill="1" applyBorder="1" applyAlignment="1">
      <alignment horizontal="left" vertical="center" wrapText="1"/>
    </xf>
    <xf numFmtId="14" fontId="10" fillId="8" borderId="4" xfId="2" applyNumberFormat="1" applyFont="1" applyFill="1" applyBorder="1" applyAlignment="1">
      <alignment horizontal="left" vertical="center" wrapText="1"/>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33" fillId="0" borderId="5" xfId="0" applyFont="1" applyBorder="1" applyAlignment="1">
      <alignment horizontal="left" vertical="top" wrapText="1"/>
    </xf>
    <xf numFmtId="0" fontId="33" fillId="0" borderId="3" xfId="0" applyFont="1" applyBorder="1" applyAlignment="1">
      <alignment horizontal="left" vertical="top" wrapText="1"/>
    </xf>
    <xf numFmtId="0" fontId="33" fillId="0" borderId="4" xfId="0" applyFont="1" applyBorder="1" applyAlignment="1">
      <alignment horizontal="left" vertical="top" wrapText="1"/>
    </xf>
    <xf numFmtId="0" fontId="33" fillId="0" borderId="8" xfId="0" applyFont="1" applyBorder="1" applyAlignment="1">
      <alignment horizontal="left" vertical="top" wrapText="1"/>
    </xf>
    <xf numFmtId="0" fontId="33" fillId="0" borderId="9" xfId="0" applyFont="1" applyBorder="1" applyAlignment="1">
      <alignment horizontal="left" vertical="top" wrapText="1"/>
    </xf>
    <xf numFmtId="0" fontId="33" fillId="0" borderId="10" xfId="0" applyFont="1" applyBorder="1" applyAlignment="1">
      <alignment horizontal="left" vertical="top" wrapText="1"/>
    </xf>
    <xf numFmtId="0" fontId="32" fillId="0" borderId="1" xfId="0" applyFont="1" applyBorder="1" applyAlignment="1">
      <alignment horizontal="left" vertical="top" wrapText="1"/>
    </xf>
    <xf numFmtId="0" fontId="32" fillId="0" borderId="13" xfId="0" applyFont="1" applyBorder="1" applyAlignment="1">
      <alignment horizontal="left" vertical="top" wrapText="1"/>
    </xf>
    <xf numFmtId="0" fontId="32" fillId="0" borderId="14" xfId="0" applyFont="1" applyBorder="1" applyAlignment="1">
      <alignment horizontal="left" vertical="top" wrapText="1"/>
    </xf>
    <xf numFmtId="0" fontId="2" fillId="5" borderId="1" xfId="0" applyFont="1" applyFill="1" applyBorder="1" applyAlignment="1">
      <alignment horizontal="center" wrapText="1"/>
    </xf>
    <xf numFmtId="0" fontId="2" fillId="5" borderId="14" xfId="0" applyFont="1" applyFill="1" applyBorder="1" applyAlignment="1">
      <alignment horizontal="center" wrapText="1"/>
    </xf>
    <xf numFmtId="0" fontId="2" fillId="0" borderId="0" xfId="0" applyFont="1" applyFill="1" applyBorder="1" applyAlignment="1">
      <alignment horizontal="center" wrapText="1"/>
    </xf>
    <xf numFmtId="0" fontId="2" fillId="9" borderId="0" xfId="0" applyFont="1" applyFill="1" applyAlignment="1">
      <alignment horizontal="left" vertical="top" wrapText="1"/>
    </xf>
    <xf numFmtId="0" fontId="2" fillId="9" borderId="0" xfId="0" applyFont="1" applyFill="1" applyBorder="1" applyAlignment="1">
      <alignment horizontal="left" vertical="top" wrapText="1"/>
    </xf>
    <xf numFmtId="0" fontId="0" fillId="0" borderId="0" xfId="0" applyFont="1" applyAlignment="1">
      <alignment horizontal="left" vertical="top" wrapText="1"/>
    </xf>
    <xf numFmtId="0" fontId="0" fillId="0" borderId="0" xfId="0" applyFill="1" applyBorder="1" applyAlignment="1">
      <alignment horizontal="left" vertical="top" wrapText="1"/>
    </xf>
    <xf numFmtId="0" fontId="0" fillId="0" borderId="0" xfId="0" applyAlignment="1">
      <alignment horizontal="left" wrapText="1"/>
    </xf>
    <xf numFmtId="0" fontId="14" fillId="2" borderId="5" xfId="0" applyFont="1" applyFill="1" applyBorder="1" applyAlignment="1">
      <alignment horizontal="left" wrapText="1"/>
    </xf>
    <xf numFmtId="0" fontId="14" fillId="2" borderId="3" xfId="0" applyFont="1" applyFill="1" applyBorder="1" applyAlignment="1">
      <alignment horizontal="left" wrapText="1"/>
    </xf>
    <xf numFmtId="0" fontId="14" fillId="2" borderId="4" xfId="0" applyFont="1" applyFill="1" applyBorder="1" applyAlignment="1">
      <alignment horizontal="left" wrapText="1"/>
    </xf>
    <xf numFmtId="0" fontId="14" fillId="2" borderId="8" xfId="0" applyFont="1" applyFill="1" applyBorder="1" applyAlignment="1">
      <alignment horizontal="left" vertical="top" wrapText="1"/>
    </xf>
    <xf numFmtId="0" fontId="14" fillId="2" borderId="9" xfId="0" applyFont="1" applyFill="1" applyBorder="1" applyAlignment="1">
      <alignment horizontal="left" vertical="top" wrapText="1"/>
    </xf>
    <xf numFmtId="0" fontId="14" fillId="2" borderId="10" xfId="0" applyFont="1" applyFill="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2" fillId="0" borderId="5" xfId="0" applyFont="1" applyBorder="1" applyAlignment="1">
      <alignment horizontal="left" wrapText="1"/>
    </xf>
    <xf numFmtId="0" fontId="2" fillId="0" borderId="3" xfId="0" applyFont="1" applyBorder="1" applyAlignment="1">
      <alignment horizontal="left" wrapText="1"/>
    </xf>
    <xf numFmtId="0" fontId="0" fillId="0" borderId="0" xfId="0" applyBorder="1" applyAlignment="1">
      <alignment horizontal="left" wrapText="1"/>
    </xf>
  </cellXfs>
  <cellStyles count="6">
    <cellStyle name="Comma" xfId="4" builtinId="3"/>
    <cellStyle name="Hyperlink" xfId="5" builtinId="8"/>
    <cellStyle name="Normal" xfId="0" builtinId="0"/>
    <cellStyle name="Normal 2" xfId="2" xr:uid="{7D6D3C9E-ADF4-4C62-A6CD-44457FB2CFF0}"/>
    <cellStyle name="Percent" xfId="1" builtinId="5"/>
    <cellStyle name="Percent 2" xfId="3" xr:uid="{3180B500-0914-4389-BF2A-32C36977A12B}"/>
  </cellStyles>
  <dxfs count="0"/>
  <tableStyles count="0" defaultTableStyle="TableStyleMedium2" defaultPivotStyle="PivotStyleLight16"/>
  <colors>
    <mruColors>
      <color rgb="FF9BC2E6"/>
      <color rgb="FF7224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542925</xdr:colOff>
      <xdr:row>0</xdr:row>
      <xdr:rowOff>161925</xdr:rowOff>
    </xdr:from>
    <xdr:to>
      <xdr:col>16</xdr:col>
      <xdr:colOff>359880</xdr:colOff>
      <xdr:row>5</xdr:row>
      <xdr:rowOff>84701</xdr:rowOff>
    </xdr:to>
    <xdr:pic>
      <xdr:nvPicPr>
        <xdr:cNvPr id="3" name="Picture 2">
          <a:extLst>
            <a:ext uri="{FF2B5EF4-FFF2-40B4-BE49-F238E27FC236}">
              <a16:creationId xmlns:a16="http://schemas.microsoft.com/office/drawing/2014/main" id="{87544A50-E1AA-424E-BCF5-C0A7792B5B60}"/>
            </a:ext>
          </a:extLst>
        </xdr:cNvPr>
        <xdr:cNvPicPr>
          <a:picLocks noChangeAspect="1"/>
        </xdr:cNvPicPr>
      </xdr:nvPicPr>
      <xdr:blipFill>
        <a:blip xmlns:r="http://schemas.openxmlformats.org/officeDocument/2006/relationships" r:embed="rId1"/>
        <a:stretch>
          <a:fillRect/>
        </a:stretch>
      </xdr:blipFill>
      <xdr:spPr>
        <a:xfrm>
          <a:off x="5229225" y="161925"/>
          <a:ext cx="5695951" cy="10943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icpa.org/interestareas/privatecompaniespracticesection/qualityservicesdelivery/sba-paycheck-protection-program-resources-for-cpas.html" TargetMode="External"/><Relationship Id="rId1" Type="http://schemas.openxmlformats.org/officeDocument/2006/relationships/hyperlink" Target="https://home.treasury.gov/system/files/136/3245-0407-SBA-Form-3508-PPP-Forgiveness-Application.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DA0A3-1F19-4170-BF33-98D866D9F833}">
  <sheetPr>
    <pageSetUpPr fitToPage="1"/>
  </sheetPr>
  <dimension ref="A1:R39"/>
  <sheetViews>
    <sheetView showGridLines="0" zoomScale="115" zoomScaleNormal="115" zoomScalePageLayoutView="70" workbookViewId="0">
      <selection activeCell="H17" sqref="H17"/>
    </sheetView>
  </sheetViews>
  <sheetFormatPr defaultRowHeight="15" x14ac:dyDescent="0.25"/>
  <cols>
    <col min="1" max="1" width="11.140625" customWidth="1"/>
    <col min="15" max="15" width="9.7109375" customWidth="1"/>
    <col min="18" max="18" width="10" customWidth="1"/>
  </cols>
  <sheetData>
    <row r="1" spans="1:15" ht="21" x14ac:dyDescent="0.35">
      <c r="A1" s="19" t="s">
        <v>6</v>
      </c>
    </row>
    <row r="2" spans="1:15" ht="21" x14ac:dyDescent="0.35">
      <c r="A2" s="19" t="s">
        <v>1</v>
      </c>
    </row>
    <row r="3" spans="1:15" ht="21" x14ac:dyDescent="0.35">
      <c r="A3" s="5" t="s">
        <v>155</v>
      </c>
    </row>
    <row r="4" spans="1:15" ht="15" customHeight="1" x14ac:dyDescent="0.35">
      <c r="A4" s="5"/>
    </row>
    <row r="5" spans="1:15" x14ac:dyDescent="0.25">
      <c r="A5" s="4"/>
      <c r="B5" s="3"/>
    </row>
    <row r="6" spans="1:15" x14ac:dyDescent="0.25">
      <c r="A6" s="4"/>
      <c r="B6" s="3"/>
    </row>
    <row r="7" spans="1:15" s="2" customFormat="1" ht="18.75" x14ac:dyDescent="0.3"/>
    <row r="8" spans="1:15" s="2" customFormat="1" ht="21" x14ac:dyDescent="0.35">
      <c r="A8" s="19" t="s">
        <v>0</v>
      </c>
    </row>
    <row r="9" spans="1:15" s="2" customFormat="1" ht="18.75" x14ac:dyDescent="0.3">
      <c r="A9" s="60" t="s">
        <v>154</v>
      </c>
      <c r="B9" s="60"/>
      <c r="C9" s="60"/>
      <c r="D9" s="60"/>
      <c r="E9" s="60"/>
      <c r="F9" s="60"/>
      <c r="G9" s="60"/>
      <c r="H9" s="60"/>
      <c r="I9" s="60"/>
      <c r="J9" s="60"/>
      <c r="K9" s="60"/>
      <c r="L9" s="60"/>
      <c r="M9" s="60"/>
      <c r="N9" s="60"/>
      <c r="O9" s="60"/>
    </row>
    <row r="10" spans="1:15" s="2" customFormat="1" ht="18.75" x14ac:dyDescent="0.3">
      <c r="A10" s="292" t="s">
        <v>163</v>
      </c>
      <c r="B10" s="292"/>
      <c r="C10" s="292"/>
      <c r="D10" s="292"/>
      <c r="E10" s="292"/>
      <c r="F10" s="292"/>
      <c r="G10" s="292"/>
      <c r="H10" s="292"/>
      <c r="I10" s="292"/>
      <c r="J10" s="292"/>
      <c r="K10" s="292"/>
      <c r="L10" s="292"/>
      <c r="M10" s="292"/>
      <c r="N10" s="292"/>
      <c r="O10" s="292"/>
    </row>
    <row r="11" spans="1:15" s="2" customFormat="1" ht="8.4499999999999993" customHeight="1" x14ac:dyDescent="0.35">
      <c r="A11" s="19"/>
    </row>
    <row r="12" spans="1:15" s="61" customFormat="1" ht="18" customHeight="1" x14ac:dyDescent="0.3">
      <c r="A12" s="68">
        <v>1</v>
      </c>
      <c r="B12" s="61" t="s">
        <v>53</v>
      </c>
    </row>
    <row r="13" spans="1:15" s="61" customFormat="1" ht="8.4499999999999993" customHeight="1" x14ac:dyDescent="0.35">
      <c r="A13" s="322"/>
    </row>
    <row r="14" spans="1:15" s="61" customFormat="1" ht="18.75" x14ac:dyDescent="0.3">
      <c r="A14" s="68">
        <v>2</v>
      </c>
      <c r="B14" s="61" t="s">
        <v>165</v>
      </c>
    </row>
    <row r="15" spans="1:15" s="61" customFormat="1" ht="12" customHeight="1" x14ac:dyDescent="0.3">
      <c r="A15" s="68"/>
    </row>
    <row r="16" spans="1:15" s="61" customFormat="1" ht="18.75" x14ac:dyDescent="0.3">
      <c r="A16" s="68">
        <v>3</v>
      </c>
      <c r="B16" s="61" t="s">
        <v>168</v>
      </c>
    </row>
    <row r="17" spans="1:18" s="61" customFormat="1" ht="9.75" customHeight="1" x14ac:dyDescent="0.3">
      <c r="A17" s="68"/>
    </row>
    <row r="18" spans="1:18" s="61" customFormat="1" ht="18.75" x14ac:dyDescent="0.3">
      <c r="A18" s="20">
        <v>4</v>
      </c>
      <c r="B18" s="61" t="s">
        <v>29</v>
      </c>
    </row>
    <row r="19" spans="1:18" s="2" customFormat="1" ht="11.45" customHeight="1" x14ac:dyDescent="0.3">
      <c r="A19" s="20"/>
    </row>
    <row r="20" spans="1:18" s="2" customFormat="1" ht="18.75" x14ac:dyDescent="0.3">
      <c r="A20" s="101">
        <v>5</v>
      </c>
      <c r="B20" s="2" t="s">
        <v>30</v>
      </c>
    </row>
    <row r="21" spans="1:18" s="2" customFormat="1" ht="18.75" x14ac:dyDescent="0.3">
      <c r="A21" s="1"/>
      <c r="C21" s="71" t="s">
        <v>31</v>
      </c>
    </row>
    <row r="22" spans="1:18" s="2" customFormat="1" ht="9" customHeight="1" x14ac:dyDescent="0.3">
      <c r="A22" s="1"/>
    </row>
    <row r="23" spans="1:18" s="2" customFormat="1" ht="18.75" x14ac:dyDescent="0.3">
      <c r="A23" s="1"/>
      <c r="B23" s="59" t="s">
        <v>26</v>
      </c>
    </row>
    <row r="24" spans="1:18" s="2" customFormat="1" ht="9.9499999999999993" customHeight="1" x14ac:dyDescent="0.3">
      <c r="A24" s="1"/>
      <c r="B24" s="59"/>
    </row>
    <row r="25" spans="1:18" s="2" customFormat="1" ht="37.5" customHeight="1" x14ac:dyDescent="0.3">
      <c r="A25" s="101">
        <v>6</v>
      </c>
      <c r="B25" s="431" t="s">
        <v>57</v>
      </c>
      <c r="C25" s="431"/>
      <c r="D25" s="431"/>
      <c r="E25" s="431"/>
      <c r="F25" s="431"/>
      <c r="G25" s="431"/>
      <c r="H25" s="431"/>
      <c r="I25" s="431"/>
      <c r="J25" s="431"/>
      <c r="K25" s="431"/>
      <c r="L25" s="431"/>
      <c r="M25" s="431"/>
      <c r="N25" s="431"/>
      <c r="O25" s="431"/>
      <c r="P25" s="431"/>
      <c r="Q25" s="431"/>
      <c r="R25" s="431"/>
    </row>
    <row r="26" spans="1:18" s="2" customFormat="1" ht="12.75" customHeight="1" x14ac:dyDescent="0.3">
      <c r="A26" s="1"/>
      <c r="B26" s="59"/>
    </row>
    <row r="27" spans="1:18" s="2" customFormat="1" ht="21" x14ac:dyDescent="0.35">
      <c r="A27" s="11" t="s">
        <v>10</v>
      </c>
      <c r="B27" s="430" t="s">
        <v>52</v>
      </c>
      <c r="C27" s="430"/>
      <c r="D27" s="430"/>
      <c r="E27" s="430"/>
      <c r="F27" s="430"/>
      <c r="G27" s="430"/>
      <c r="H27" s="430"/>
      <c r="I27" s="430"/>
      <c r="J27" s="430"/>
      <c r="K27" s="430"/>
      <c r="L27" s="430"/>
      <c r="M27" s="430"/>
      <c r="N27" s="430"/>
      <c r="O27" s="430"/>
      <c r="P27" s="430"/>
      <c r="Q27" s="430"/>
      <c r="R27" s="430"/>
    </row>
    <row r="28" spans="1:18" s="2" customFormat="1" ht="18" customHeight="1" x14ac:dyDescent="0.35">
      <c r="A28" s="12"/>
      <c r="B28" s="54" t="s">
        <v>40</v>
      </c>
      <c r="C28" s="13"/>
      <c r="D28" s="13"/>
      <c r="E28" s="150"/>
      <c r="F28" s="62"/>
      <c r="G28" s="62"/>
      <c r="H28" s="62"/>
      <c r="I28" s="137"/>
      <c r="J28" s="13"/>
      <c r="K28" s="13"/>
      <c r="L28" s="149"/>
      <c r="M28" s="13"/>
      <c r="N28" s="13"/>
      <c r="O28" s="13"/>
      <c r="P28" s="13"/>
      <c r="Q28" s="13"/>
      <c r="R28" s="13"/>
    </row>
    <row r="29" spans="1:18" s="2" customFormat="1" ht="18" customHeight="1" x14ac:dyDescent="0.35">
      <c r="A29" s="12"/>
      <c r="B29" s="293" t="s">
        <v>156</v>
      </c>
      <c r="C29" s="137"/>
      <c r="D29" s="137"/>
      <c r="E29" s="150"/>
      <c r="F29" s="62"/>
      <c r="G29" s="62"/>
      <c r="H29" s="62"/>
      <c r="I29" s="137"/>
      <c r="J29" s="137"/>
      <c r="K29" s="137"/>
      <c r="L29" s="149"/>
      <c r="M29" s="137"/>
      <c r="N29" s="137"/>
      <c r="O29" s="137"/>
      <c r="P29" s="137"/>
      <c r="Q29" s="137"/>
      <c r="R29" s="137"/>
    </row>
    <row r="30" spans="1:18" s="2" customFormat="1" ht="21" x14ac:dyDescent="0.35">
      <c r="A30" s="13"/>
      <c r="B30" s="430" t="s">
        <v>27</v>
      </c>
      <c r="C30" s="430"/>
      <c r="D30" s="430"/>
      <c r="E30" s="430"/>
      <c r="F30" s="430"/>
      <c r="G30" s="430"/>
      <c r="H30" s="430"/>
      <c r="I30" s="430"/>
      <c r="J30" s="430"/>
      <c r="K30" s="430"/>
      <c r="L30" s="430"/>
      <c r="M30" s="430"/>
      <c r="N30" s="430"/>
      <c r="O30" s="430"/>
      <c r="P30" s="430"/>
      <c r="Q30" s="430"/>
      <c r="R30" s="430"/>
    </row>
    <row r="31" spans="1:18" s="2" customFormat="1" ht="21" x14ac:dyDescent="0.35">
      <c r="A31" s="13"/>
      <c r="B31" s="430"/>
      <c r="C31" s="430"/>
      <c r="D31" s="430"/>
      <c r="E31" s="430"/>
      <c r="F31" s="430"/>
      <c r="G31" s="430"/>
      <c r="H31" s="430"/>
      <c r="I31" s="430"/>
      <c r="J31" s="430"/>
      <c r="K31" s="430"/>
      <c r="L31" s="430"/>
      <c r="M31" s="430"/>
      <c r="N31" s="430"/>
      <c r="O31" s="430"/>
      <c r="P31" s="430"/>
      <c r="Q31" s="430"/>
      <c r="R31" s="430"/>
    </row>
    <row r="32" spans="1:18" s="14" customFormat="1" ht="16.5" customHeight="1" x14ac:dyDescent="0.35">
      <c r="B32" s="15"/>
      <c r="C32" s="15"/>
      <c r="D32" s="15"/>
      <c r="E32" s="15"/>
      <c r="F32" s="15"/>
      <c r="G32" s="16"/>
      <c r="H32" s="16"/>
      <c r="I32" s="16"/>
      <c r="J32" s="16"/>
      <c r="K32" s="16"/>
      <c r="L32" s="16"/>
      <c r="M32" s="16"/>
      <c r="N32" s="16"/>
      <c r="O32" s="16"/>
      <c r="P32" s="16"/>
    </row>
    <row r="33" spans="1:18" s="2" customFormat="1" ht="18.75" x14ac:dyDescent="0.3">
      <c r="A33" s="429" t="s">
        <v>11</v>
      </c>
      <c r="B33" s="429"/>
      <c r="C33" s="429"/>
      <c r="D33" s="429"/>
      <c r="E33" s="429"/>
      <c r="F33" s="429"/>
      <c r="G33" s="429"/>
      <c r="H33" s="429"/>
      <c r="I33" s="429"/>
      <c r="J33" s="429"/>
      <c r="K33" s="429"/>
      <c r="L33" s="429"/>
      <c r="M33" s="429"/>
      <c r="N33" s="429"/>
      <c r="O33" s="429"/>
      <c r="P33" s="429"/>
      <c r="Q33" s="429"/>
      <c r="R33" s="429"/>
    </row>
    <row r="34" spans="1:18" s="2" customFormat="1" ht="9.75" customHeight="1" x14ac:dyDescent="0.3">
      <c r="A34" s="429"/>
      <c r="B34" s="429"/>
      <c r="C34" s="429"/>
      <c r="D34" s="429"/>
      <c r="E34" s="429"/>
      <c r="F34" s="429"/>
      <c r="G34" s="429"/>
      <c r="H34" s="429"/>
      <c r="I34" s="429"/>
      <c r="J34" s="429"/>
      <c r="K34" s="429"/>
      <c r="L34" s="429"/>
      <c r="M34" s="429"/>
      <c r="N34" s="429"/>
      <c r="O34" s="429"/>
      <c r="P34" s="429"/>
      <c r="Q34" s="429"/>
      <c r="R34" s="429"/>
    </row>
    <row r="35" spans="1:18" s="2" customFormat="1" ht="12.95" customHeight="1" x14ac:dyDescent="0.3">
      <c r="A35" s="429"/>
      <c r="B35" s="429"/>
      <c r="C35" s="429"/>
      <c r="D35" s="429"/>
      <c r="E35" s="429"/>
      <c r="F35" s="429"/>
      <c r="G35" s="429"/>
      <c r="H35" s="429"/>
      <c r="I35" s="429"/>
      <c r="J35" s="429"/>
      <c r="K35" s="429"/>
      <c r="L35" s="429"/>
      <c r="M35" s="429"/>
      <c r="N35" s="429"/>
      <c r="O35" s="429"/>
      <c r="P35" s="429"/>
      <c r="Q35" s="429"/>
      <c r="R35" s="429"/>
    </row>
    <row r="36" spans="1:18" s="2" customFormat="1" ht="11.65" customHeight="1" x14ac:dyDescent="0.3">
      <c r="A36" s="429"/>
      <c r="B36" s="429"/>
      <c r="C36" s="429"/>
      <c r="D36" s="429"/>
      <c r="E36" s="429"/>
      <c r="F36" s="429"/>
      <c r="G36" s="429"/>
      <c r="H36" s="429"/>
      <c r="I36" s="429"/>
      <c r="J36" s="429"/>
      <c r="K36" s="429"/>
      <c r="L36" s="429"/>
      <c r="M36" s="429"/>
      <c r="N36" s="429"/>
      <c r="O36" s="429"/>
      <c r="P36" s="429"/>
      <c r="Q36" s="429"/>
      <c r="R36" s="429"/>
    </row>
    <row r="37" spans="1:18" s="2" customFormat="1" ht="21" customHeight="1" x14ac:dyDescent="0.3">
      <c r="A37" s="429"/>
      <c r="B37" s="429"/>
      <c r="C37" s="429"/>
      <c r="D37" s="429"/>
      <c r="E37" s="429"/>
      <c r="F37" s="429"/>
      <c r="G37" s="429"/>
      <c r="H37" s="429"/>
      <c r="I37" s="429"/>
      <c r="J37" s="429"/>
      <c r="K37" s="429"/>
      <c r="L37" s="429"/>
      <c r="M37" s="429"/>
      <c r="N37" s="429"/>
      <c r="O37" s="429"/>
      <c r="P37" s="429"/>
      <c r="Q37" s="429"/>
      <c r="R37" s="429"/>
    </row>
    <row r="38" spans="1:18" ht="18.75" x14ac:dyDescent="0.3">
      <c r="P38" s="17" t="s">
        <v>157</v>
      </c>
    </row>
    <row r="39" spans="1:18" x14ac:dyDescent="0.25">
      <c r="J39" s="82"/>
    </row>
  </sheetData>
  <sheetProtection algorithmName="SHA-512" hashValue="QVlrlf/aFy9YbMt5Bl5WTvW+EZxMYh6eHpx4AeTZ7YCEZ101MMEjso0HXl6JLX26KAqqB1PUc/mCBMj8bRTWLw==" saltValue="Ihbfm8Fu995vf41/3034GA==" spinCount="100000" sheet="1" formatColumns="0" formatRows="0"/>
  <mergeCells count="4">
    <mergeCell ref="A33:R37"/>
    <mergeCell ref="B27:R27"/>
    <mergeCell ref="B30:R31"/>
    <mergeCell ref="B25:R25"/>
  </mergeCells>
  <hyperlinks>
    <hyperlink ref="B28" r:id="rId1" display="at aicpa.org/sba." xr:uid="{9F16782C-C9DD-405E-8BCE-2CBE9E200EDD}"/>
    <hyperlink ref="B29" r:id="rId2" display="The SBA forgiveness application is online here:" xr:uid="{1C4FD9EE-BE79-44FF-8A21-CF2ECD0552B2}"/>
  </hyperlinks>
  <pageMargins left="0.7" right="0.7" top="0.75" bottom="0.75" header="0.3" footer="0.3"/>
  <pageSetup scale="69"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E0629-D931-423F-967F-453FABBE466F}">
  <sheetPr>
    <pageSetUpPr fitToPage="1"/>
  </sheetPr>
  <dimension ref="A1:S75"/>
  <sheetViews>
    <sheetView zoomScale="120" zoomScaleNormal="120" zoomScaleSheetLayoutView="85" workbookViewId="0">
      <selection activeCell="A59" sqref="A59:H59"/>
    </sheetView>
  </sheetViews>
  <sheetFormatPr defaultRowHeight="15" x14ac:dyDescent="0.25"/>
  <cols>
    <col min="1" max="1" width="33.140625" customWidth="1"/>
    <col min="2" max="2" width="7.140625" customWidth="1"/>
    <col min="3" max="3" width="12.28515625" customWidth="1"/>
    <col min="4" max="4" width="23.5703125" customWidth="1"/>
    <col min="5" max="5" width="22.28515625" customWidth="1"/>
    <col min="6" max="6" width="7.140625" customWidth="1"/>
    <col min="7" max="7" width="10.5703125" customWidth="1"/>
    <col min="8" max="8" width="14" customWidth="1"/>
    <col min="9" max="9" width="17" customWidth="1"/>
    <col min="10" max="10" width="6.5703125" customWidth="1"/>
    <col min="11" max="11" width="13" bestFit="1" customWidth="1"/>
    <col min="12" max="12" width="4.7109375" customWidth="1"/>
    <col min="13" max="13" width="12" bestFit="1" customWidth="1"/>
    <col min="14" max="14" width="4.7109375" customWidth="1"/>
  </cols>
  <sheetData>
    <row r="1" spans="1:16" ht="21" x14ac:dyDescent="0.35">
      <c r="A1" s="19" t="s">
        <v>2</v>
      </c>
      <c r="G1" s="61"/>
      <c r="H1" s="61"/>
    </row>
    <row r="2" spans="1:16" ht="21" x14ac:dyDescent="0.35">
      <c r="A2" s="19" t="s">
        <v>1</v>
      </c>
    </row>
    <row r="3" spans="1:16" s="81" customFormat="1" ht="21" x14ac:dyDescent="0.35">
      <c r="A3" s="108" t="s">
        <v>155</v>
      </c>
      <c r="B3" s="82"/>
      <c r="C3" s="82"/>
      <c r="D3" s="82"/>
      <c r="E3" s="82"/>
      <c r="F3" s="82"/>
    </row>
    <row r="4" spans="1:16" s="81" customFormat="1" ht="11.45" customHeight="1" x14ac:dyDescent="0.35">
      <c r="A4" s="108"/>
      <c r="B4" s="82"/>
      <c r="C4" s="82"/>
      <c r="D4" s="82"/>
      <c r="E4" s="82"/>
      <c r="F4" s="82"/>
    </row>
    <row r="5" spans="1:16" ht="15" customHeight="1" x14ac:dyDescent="0.3">
      <c r="A5" s="60" t="s">
        <v>158</v>
      </c>
      <c r="B5" s="60"/>
      <c r="C5" s="206"/>
      <c r="D5" s="206"/>
      <c r="E5" s="61"/>
    </row>
    <row r="6" spans="1:16" s="81" customFormat="1" ht="15" customHeight="1" x14ac:dyDescent="0.3">
      <c r="A6" s="185" t="s">
        <v>200</v>
      </c>
      <c r="B6" s="92"/>
      <c r="C6" s="186"/>
      <c r="D6" s="186"/>
      <c r="E6" s="61"/>
    </row>
    <row r="7" spans="1:16" s="81" customFormat="1" ht="15" customHeight="1" thickBot="1" x14ac:dyDescent="0.35">
      <c r="D7" s="61"/>
      <c r="E7" s="61"/>
    </row>
    <row r="8" spans="1:16" s="6" customFormat="1" ht="19.5" thickBot="1" x14ac:dyDescent="0.35">
      <c r="A8" s="110" t="s">
        <v>43</v>
      </c>
      <c r="B8" s="111"/>
      <c r="C8" s="112"/>
      <c r="D8" s="109"/>
      <c r="E8" s="102"/>
      <c r="F8" s="102"/>
      <c r="G8" s="102"/>
      <c r="N8" s="22"/>
    </row>
    <row r="9" spans="1:16" s="6" customFormat="1" ht="25.5" customHeight="1" thickBot="1" x14ac:dyDescent="0.3">
      <c r="A9" s="142" t="s">
        <v>44</v>
      </c>
      <c r="B9" s="113"/>
      <c r="C9" s="323"/>
      <c r="D9" s="457" t="s">
        <v>89</v>
      </c>
      <c r="E9" s="458"/>
      <c r="F9" s="459"/>
      <c r="G9" s="171"/>
      <c r="H9" s="171"/>
      <c r="I9" s="171"/>
      <c r="J9" s="171"/>
      <c r="K9" s="171"/>
      <c r="L9" s="171"/>
      <c r="O9" s="22"/>
    </row>
    <row r="10" spans="1:16" s="50" customFormat="1" ht="15.75" thickBot="1" x14ac:dyDescent="0.3">
      <c r="A10" s="143"/>
      <c r="B10" s="114"/>
      <c r="C10" s="115"/>
      <c r="D10" s="103"/>
      <c r="E10" s="67"/>
      <c r="F10" s="67"/>
      <c r="G10" s="67"/>
      <c r="H10" s="67"/>
      <c r="O10" s="42"/>
    </row>
    <row r="11" spans="1:16" s="6" customFormat="1" ht="14.25" customHeight="1" x14ac:dyDescent="0.25">
      <c r="A11" s="142" t="s">
        <v>93</v>
      </c>
      <c r="B11" s="113"/>
      <c r="C11" s="419"/>
      <c r="D11" s="460" t="s">
        <v>90</v>
      </c>
      <c r="E11" s="461"/>
      <c r="F11" s="462"/>
      <c r="G11" s="172"/>
      <c r="H11" s="172"/>
      <c r="I11" s="172"/>
      <c r="J11" s="172"/>
      <c r="K11" s="172"/>
      <c r="L11" s="172"/>
      <c r="O11" s="22"/>
    </row>
    <row r="12" spans="1:16" s="6" customFormat="1" ht="17.25" customHeight="1" x14ac:dyDescent="0.25">
      <c r="A12" s="116"/>
      <c r="B12" s="22"/>
      <c r="C12" s="117"/>
      <c r="D12" s="463"/>
      <c r="E12" s="464"/>
      <c r="F12" s="465"/>
      <c r="G12" s="172"/>
      <c r="H12" s="172"/>
      <c r="I12" s="172"/>
      <c r="J12" s="172"/>
      <c r="K12" s="172"/>
      <c r="L12" s="172"/>
      <c r="O12" s="22"/>
    </row>
    <row r="13" spans="1:16" s="6" customFormat="1" ht="42" customHeight="1" thickBot="1" x14ac:dyDescent="0.3">
      <c r="A13" s="116"/>
      <c r="B13" s="22"/>
      <c r="C13" s="117"/>
      <c r="D13" s="466"/>
      <c r="E13" s="467"/>
      <c r="F13" s="468"/>
      <c r="G13" s="107"/>
      <c r="H13" s="107"/>
      <c r="I13" s="107"/>
      <c r="J13" s="107"/>
      <c r="K13" s="107"/>
      <c r="L13" s="107"/>
      <c r="O13" s="22"/>
    </row>
    <row r="14" spans="1:16" s="6" customFormat="1" ht="28.5" customHeight="1" thickBot="1" x14ac:dyDescent="0.3">
      <c r="A14" s="121" t="s">
        <v>45</v>
      </c>
      <c r="B14" s="118"/>
      <c r="C14" s="119"/>
      <c r="D14" s="469" t="s">
        <v>167</v>
      </c>
      <c r="E14" s="448"/>
      <c r="F14" s="449"/>
      <c r="G14" s="120"/>
      <c r="H14" s="120"/>
      <c r="I14" s="120"/>
      <c r="J14" s="120"/>
      <c r="K14" s="120"/>
      <c r="L14" s="120"/>
      <c r="M14" s="100"/>
      <c r="N14" s="100"/>
      <c r="O14" s="100"/>
      <c r="P14" s="100"/>
    </row>
    <row r="15" spans="1:16" s="81" customFormat="1" ht="15" customHeight="1" thickBot="1" x14ac:dyDescent="0.3">
      <c r="A15" s="36"/>
      <c r="B15" s="83"/>
      <c r="C15" s="84"/>
    </row>
    <row r="16" spans="1:16" s="81" customFormat="1" ht="15" customHeight="1" x14ac:dyDescent="0.25">
      <c r="A16" s="18"/>
      <c r="B16" s="18"/>
      <c r="C16" s="18"/>
    </row>
    <row r="17" spans="1:8" s="81" customFormat="1" ht="15" customHeight="1" thickBot="1" x14ac:dyDescent="0.3"/>
    <row r="18" spans="1:8" ht="21" customHeight="1" thickBot="1" x14ac:dyDescent="0.35">
      <c r="A18" s="57" t="s">
        <v>25</v>
      </c>
      <c r="B18" s="52"/>
      <c r="C18" s="52"/>
      <c r="D18" s="53"/>
      <c r="E18" s="453" t="s">
        <v>80</v>
      </c>
      <c r="F18" s="454"/>
    </row>
    <row r="19" spans="1:8" ht="20.25" customHeight="1" x14ac:dyDescent="0.25">
      <c r="A19" s="33"/>
      <c r="B19" s="18"/>
      <c r="C19" s="18"/>
      <c r="D19" s="34"/>
      <c r="E19" s="453"/>
      <c r="F19" s="454"/>
    </row>
    <row r="20" spans="1:8" s="81" customFormat="1" ht="15" customHeight="1" x14ac:dyDescent="0.25">
      <c r="A20" s="85" t="s">
        <v>60</v>
      </c>
      <c r="B20" s="86" t="s">
        <v>61</v>
      </c>
      <c r="C20" s="169">
        <f>'Schedule A'!J43</f>
        <v>0</v>
      </c>
      <c r="D20" s="89"/>
      <c r="E20" s="168" t="s">
        <v>151</v>
      </c>
    </row>
    <row r="21" spans="1:8" s="81" customFormat="1" ht="15" customHeight="1" x14ac:dyDescent="0.25">
      <c r="A21" s="85" t="s">
        <v>59</v>
      </c>
      <c r="B21" s="86" t="s">
        <v>62</v>
      </c>
      <c r="C21" s="169">
        <f>'Non-Payroll Costs Tracker'!E30</f>
        <v>0</v>
      </c>
      <c r="D21" s="89"/>
      <c r="E21" s="168" t="s">
        <v>106</v>
      </c>
    </row>
    <row r="22" spans="1:8" s="81" customFormat="1" ht="15" customHeight="1" x14ac:dyDescent="0.25">
      <c r="A22" s="85" t="s">
        <v>58</v>
      </c>
      <c r="B22" s="86" t="s">
        <v>63</v>
      </c>
      <c r="C22" s="169">
        <f>'Non-Payroll Costs Tracker'!F30</f>
        <v>0</v>
      </c>
      <c r="D22" s="89"/>
      <c r="E22" s="168" t="s">
        <v>106</v>
      </c>
    </row>
    <row r="23" spans="1:8" s="81" customFormat="1" ht="15" customHeight="1" x14ac:dyDescent="0.25">
      <c r="A23" s="85" t="s">
        <v>64</v>
      </c>
      <c r="B23" s="86" t="s">
        <v>65</v>
      </c>
      <c r="C23" s="170">
        <f>'Non-Payroll Costs Tracker'!N30</f>
        <v>0</v>
      </c>
      <c r="D23" s="89"/>
      <c r="E23" s="168" t="s">
        <v>106</v>
      </c>
    </row>
    <row r="24" spans="1:8" s="81" customFormat="1" ht="15" customHeight="1" x14ac:dyDescent="0.25">
      <c r="A24" s="85"/>
      <c r="B24" s="86"/>
      <c r="C24" s="48"/>
      <c r="D24" s="89"/>
    </row>
    <row r="25" spans="1:8" ht="15" customHeight="1" x14ac:dyDescent="0.25">
      <c r="A25" s="94" t="s">
        <v>66</v>
      </c>
      <c r="B25" s="78"/>
      <c r="C25" s="382">
        <f>SUM(C20:C24)</f>
        <v>0</v>
      </c>
      <c r="D25" s="70"/>
    </row>
    <row r="26" spans="1:8" ht="24.75" customHeight="1" x14ac:dyDescent="0.25">
      <c r="A26" s="55" t="s">
        <v>35</v>
      </c>
      <c r="B26" s="78"/>
      <c r="C26" s="74"/>
      <c r="D26" s="70"/>
      <c r="E26" s="168" t="s">
        <v>81</v>
      </c>
    </row>
    <row r="27" spans="1:8" s="81" customFormat="1" ht="15" customHeight="1" x14ac:dyDescent="0.25">
      <c r="A27" s="85"/>
      <c r="B27" s="78"/>
      <c r="C27" s="48"/>
      <c r="D27" s="89"/>
    </row>
    <row r="28" spans="1:8" ht="15" customHeight="1" x14ac:dyDescent="0.25">
      <c r="A28" s="94" t="s">
        <v>67</v>
      </c>
      <c r="B28" s="78"/>
      <c r="C28" s="48"/>
      <c r="D28" s="70"/>
      <c r="E28" s="82"/>
      <c r="F28" s="95"/>
      <c r="G28" s="95"/>
      <c r="H28" s="95"/>
    </row>
    <row r="29" spans="1:8" ht="5.25" customHeight="1" x14ac:dyDescent="0.25">
      <c r="D29" s="70"/>
      <c r="E29" s="82"/>
      <c r="F29" s="82"/>
      <c r="G29" s="82"/>
      <c r="H29" s="82"/>
    </row>
    <row r="30" spans="1:8" s="81" customFormat="1" ht="15" customHeight="1" x14ac:dyDescent="0.25">
      <c r="A30" s="55" t="s">
        <v>87</v>
      </c>
      <c r="B30" s="163" t="s">
        <v>68</v>
      </c>
      <c r="C30" s="170">
        <f>'Schedule A'!J17</f>
        <v>0</v>
      </c>
      <c r="D30" s="89"/>
      <c r="E30" s="168" t="s">
        <v>151</v>
      </c>
      <c r="F30" s="82"/>
      <c r="G30" s="82"/>
      <c r="H30" s="82"/>
    </row>
    <row r="31" spans="1:8" s="81" customFormat="1" ht="15" customHeight="1" x14ac:dyDescent="0.25">
      <c r="A31" s="85"/>
      <c r="B31" s="78"/>
      <c r="C31" s="48"/>
      <c r="D31" s="89"/>
      <c r="E31" s="176"/>
      <c r="F31" s="82"/>
      <c r="G31" s="82"/>
      <c r="H31" s="82"/>
    </row>
    <row r="32" spans="1:8" s="81" customFormat="1" ht="15" customHeight="1" x14ac:dyDescent="0.25">
      <c r="A32" s="85" t="s">
        <v>69</v>
      </c>
      <c r="B32" s="163" t="s">
        <v>70</v>
      </c>
      <c r="C32" s="382">
        <f>C25+C26-C30</f>
        <v>0</v>
      </c>
      <c r="D32" s="89"/>
      <c r="E32" s="176"/>
      <c r="F32" s="82"/>
      <c r="G32" s="82"/>
      <c r="H32" s="82"/>
    </row>
    <row r="33" spans="1:9" s="81" customFormat="1" ht="15" customHeight="1" x14ac:dyDescent="0.25">
      <c r="A33" s="85"/>
      <c r="B33" s="78"/>
      <c r="C33" s="48"/>
      <c r="D33" s="89"/>
      <c r="E33" s="176"/>
      <c r="F33" s="82"/>
      <c r="G33" s="82"/>
      <c r="H33" s="82"/>
    </row>
    <row r="34" spans="1:9" s="81" customFormat="1" ht="15" customHeight="1" x14ac:dyDescent="0.25">
      <c r="A34" s="85" t="s">
        <v>71</v>
      </c>
      <c r="B34" s="163" t="s">
        <v>72</v>
      </c>
      <c r="C34" s="169">
        <f>'Schedule A'!J54</f>
        <v>0</v>
      </c>
      <c r="D34" s="89"/>
      <c r="E34" s="176" t="s">
        <v>151</v>
      </c>
      <c r="F34" s="82"/>
      <c r="G34" s="82"/>
      <c r="H34" s="82"/>
    </row>
    <row r="35" spans="1:9" s="81" customFormat="1" ht="15" customHeight="1" x14ac:dyDescent="0.25">
      <c r="A35" s="85"/>
      <c r="B35" s="78"/>
      <c r="C35" s="48"/>
      <c r="D35" s="89"/>
      <c r="E35" s="176"/>
      <c r="F35" s="82"/>
      <c r="G35" s="82"/>
      <c r="H35" s="82"/>
    </row>
    <row r="36" spans="1:9" s="81" customFormat="1" ht="15" customHeight="1" x14ac:dyDescent="0.25">
      <c r="A36" s="85" t="s">
        <v>73</v>
      </c>
      <c r="B36" s="163" t="s">
        <v>74</v>
      </c>
      <c r="C36" s="382">
        <f>C32*C34</f>
        <v>0</v>
      </c>
      <c r="D36" s="89"/>
      <c r="E36" s="176"/>
      <c r="F36" s="82"/>
      <c r="G36" s="82"/>
      <c r="H36" s="82"/>
    </row>
    <row r="37" spans="1:9" s="81" customFormat="1" ht="15" customHeight="1" x14ac:dyDescent="0.25">
      <c r="A37" s="85"/>
      <c r="B37" s="163"/>
      <c r="C37" s="48"/>
      <c r="D37" s="89"/>
      <c r="E37" s="176"/>
      <c r="F37" s="82"/>
      <c r="G37" s="82"/>
      <c r="H37" s="82"/>
    </row>
    <row r="38" spans="1:9" ht="15" customHeight="1" x14ac:dyDescent="0.25">
      <c r="A38" s="35" t="s">
        <v>204</v>
      </c>
      <c r="B38" s="18" t="s">
        <v>75</v>
      </c>
      <c r="C38" s="74"/>
      <c r="D38" s="89"/>
      <c r="E38" s="177"/>
    </row>
    <row r="39" spans="1:9" s="81" customFormat="1" ht="15" customHeight="1" x14ac:dyDescent="0.25">
      <c r="A39" s="85"/>
      <c r="B39" s="163"/>
      <c r="C39" s="48"/>
      <c r="D39" s="89"/>
      <c r="E39" s="176"/>
      <c r="F39" s="82"/>
      <c r="G39" s="82"/>
      <c r="H39" s="82"/>
    </row>
    <row r="40" spans="1:9" s="81" customFormat="1" ht="15" customHeight="1" x14ac:dyDescent="0.25">
      <c r="A40" s="85"/>
      <c r="B40" s="163"/>
      <c r="C40" s="48"/>
      <c r="D40" s="89"/>
      <c r="E40" s="176"/>
      <c r="F40" s="82"/>
      <c r="G40" s="82"/>
      <c r="H40" s="82"/>
    </row>
    <row r="41" spans="1:9" ht="15" customHeight="1" x14ac:dyDescent="0.25">
      <c r="A41" s="55" t="s">
        <v>76</v>
      </c>
      <c r="B41" s="163" t="s">
        <v>78</v>
      </c>
      <c r="C41" s="382">
        <f>C20/0.75</f>
        <v>0</v>
      </c>
      <c r="D41" s="70"/>
      <c r="E41" s="176" t="s">
        <v>77</v>
      </c>
      <c r="F41" s="82"/>
      <c r="G41" s="82"/>
      <c r="H41" s="82"/>
      <c r="I41" s="82"/>
    </row>
    <row r="42" spans="1:9" x14ac:dyDescent="0.25">
      <c r="B42" s="164"/>
      <c r="D42" s="89"/>
    </row>
    <row r="43" spans="1:9" ht="29.25" customHeight="1" x14ac:dyDescent="0.25">
      <c r="A43" s="336" t="s">
        <v>205</v>
      </c>
      <c r="B43" s="39" t="s">
        <v>79</v>
      </c>
      <c r="C43" s="382">
        <f>MIN(C36,C38,C41)</f>
        <v>0</v>
      </c>
      <c r="D43" s="70"/>
      <c r="E43" s="82"/>
      <c r="F43" s="82"/>
      <c r="G43" s="82"/>
      <c r="H43" s="82"/>
    </row>
    <row r="44" spans="1:9" s="82" customFormat="1" ht="15" customHeight="1" x14ac:dyDescent="0.25">
      <c r="A44" s="167"/>
      <c r="B44" s="39"/>
      <c r="C44" s="48"/>
      <c r="D44" s="89"/>
    </row>
    <row r="45" spans="1:9" ht="27" customHeight="1" x14ac:dyDescent="0.25">
      <c r="A45" s="144" t="s">
        <v>231</v>
      </c>
      <c r="B45" s="163"/>
      <c r="C45" s="74"/>
      <c r="D45" s="70"/>
      <c r="E45" s="168" t="s">
        <v>84</v>
      </c>
    </row>
    <row r="46" spans="1:9" s="82" customFormat="1" ht="11.25" customHeight="1" x14ac:dyDescent="0.25">
      <c r="A46" s="144"/>
      <c r="B46" s="163"/>
      <c r="C46" s="48"/>
      <c r="D46" s="89"/>
    </row>
    <row r="47" spans="1:9" ht="15" customHeight="1" x14ac:dyDescent="0.25">
      <c r="A47" s="35" t="s">
        <v>37</v>
      </c>
      <c r="B47" s="165"/>
      <c r="C47" s="49"/>
      <c r="D47" s="383">
        <f>C43-C45</f>
        <v>0</v>
      </c>
      <c r="E47" s="77" t="s">
        <v>31</v>
      </c>
    </row>
    <row r="48" spans="1:9" ht="15" customHeight="1" x14ac:dyDescent="0.25">
      <c r="A48" s="33"/>
      <c r="B48" s="165"/>
      <c r="C48" s="49"/>
      <c r="D48" s="70"/>
      <c r="F48" s="93"/>
      <c r="G48" s="93"/>
    </row>
    <row r="49" spans="1:19" ht="25.5" customHeight="1" thickBot="1" x14ac:dyDescent="0.3">
      <c r="A49" s="35" t="s">
        <v>36</v>
      </c>
      <c r="B49" s="165"/>
      <c r="C49" s="49"/>
      <c r="D49" s="384">
        <f>IF((C38-D47)&lt;0,0,(C38-D47))</f>
        <v>0</v>
      </c>
      <c r="E49" s="455"/>
      <c r="F49" s="456"/>
      <c r="G49" s="456"/>
      <c r="H49" s="335"/>
    </row>
    <row r="50" spans="1:19" ht="15" customHeight="1" thickTop="1" thickBot="1" x14ac:dyDescent="0.3">
      <c r="A50" s="76"/>
      <c r="B50" s="166"/>
      <c r="C50" s="37"/>
      <c r="D50" s="75"/>
    </row>
    <row r="51" spans="1:19" ht="15" customHeight="1" thickBot="1" x14ac:dyDescent="0.3"/>
    <row r="52" spans="1:19" s="81" customFormat="1" x14ac:dyDescent="0.25">
      <c r="A52" s="438" t="s">
        <v>166</v>
      </c>
      <c r="B52" s="439"/>
      <c r="C52" s="439"/>
      <c r="D52" s="439"/>
      <c r="E52" s="439"/>
      <c r="F52" s="439"/>
      <c r="G52" s="439"/>
      <c r="H52" s="440"/>
    </row>
    <row r="53" spans="1:19" s="81" customFormat="1" ht="22.9" customHeight="1" thickBot="1" x14ac:dyDescent="0.3">
      <c r="A53" s="441"/>
      <c r="B53" s="442"/>
      <c r="C53" s="442"/>
      <c r="D53" s="442"/>
      <c r="E53" s="442"/>
      <c r="F53" s="442"/>
      <c r="G53" s="442"/>
      <c r="H53" s="443"/>
    </row>
    <row r="54" spans="1:19" s="81" customFormat="1" ht="9" customHeight="1" thickBot="1" x14ac:dyDescent="0.3">
      <c r="B54" s="173"/>
      <c r="C54" s="173"/>
      <c r="D54" s="173"/>
      <c r="E54" s="173"/>
      <c r="F54" s="173"/>
      <c r="G54" s="173"/>
      <c r="H54" s="173"/>
      <c r="I54" s="173"/>
      <c r="J54" s="173"/>
      <c r="K54" s="173"/>
      <c r="L54" s="173"/>
    </row>
    <row r="55" spans="1:19" s="81" customFormat="1" ht="41.25" customHeight="1" thickBot="1" x14ac:dyDescent="0.3">
      <c r="A55" s="444" t="s">
        <v>82</v>
      </c>
      <c r="B55" s="445"/>
      <c r="C55" s="445"/>
      <c r="D55" s="445"/>
      <c r="E55" s="445"/>
      <c r="F55" s="445"/>
      <c r="G55" s="445"/>
      <c r="H55" s="446"/>
      <c r="I55" s="173"/>
      <c r="J55" s="173"/>
      <c r="K55" s="173"/>
      <c r="L55" s="173"/>
    </row>
    <row r="56" spans="1:19" s="81" customFormat="1" ht="9.75" customHeight="1" thickBot="1" x14ac:dyDescent="0.3">
      <c r="A56" s="173"/>
      <c r="B56" s="173"/>
      <c r="C56" s="173"/>
      <c r="D56" s="173"/>
      <c r="E56" s="173"/>
      <c r="F56" s="173"/>
      <c r="G56" s="173"/>
      <c r="H56" s="173"/>
      <c r="I56" s="173"/>
      <c r="J56" s="173"/>
      <c r="K56" s="173"/>
      <c r="L56" s="173"/>
    </row>
    <row r="57" spans="1:19" s="81" customFormat="1" ht="14.25" customHeight="1" thickBot="1" x14ac:dyDescent="0.3">
      <c r="A57" s="447" t="s">
        <v>152</v>
      </c>
      <c r="B57" s="448"/>
      <c r="C57" s="448"/>
      <c r="D57" s="448"/>
      <c r="E57" s="448"/>
      <c r="F57" s="448"/>
      <c r="G57" s="448"/>
      <c r="H57" s="449"/>
      <c r="I57" s="173"/>
      <c r="J57" s="173"/>
      <c r="K57" s="173"/>
      <c r="L57" s="173"/>
    </row>
    <row r="58" spans="1:19" s="81" customFormat="1" ht="7.5" customHeight="1" thickBot="1" x14ac:dyDescent="0.3">
      <c r="A58" s="138"/>
      <c r="B58" s="139"/>
      <c r="C58" s="139"/>
      <c r="D58" s="139"/>
      <c r="E58" s="139"/>
      <c r="F58" s="139"/>
      <c r="G58" s="139"/>
      <c r="H58" s="139"/>
      <c r="I58" s="173"/>
      <c r="J58" s="173"/>
      <c r="K58" s="173"/>
      <c r="L58" s="173"/>
    </row>
    <row r="59" spans="1:19" s="81" customFormat="1" ht="30" customHeight="1" thickBot="1" x14ac:dyDescent="0.3">
      <c r="A59" s="435" t="s">
        <v>83</v>
      </c>
      <c r="B59" s="436"/>
      <c r="C59" s="436"/>
      <c r="D59" s="436"/>
      <c r="E59" s="436"/>
      <c r="F59" s="436"/>
      <c r="G59" s="436"/>
      <c r="H59" s="437"/>
      <c r="I59" s="173"/>
      <c r="J59" s="173"/>
      <c r="K59" s="173"/>
      <c r="L59" s="173"/>
    </row>
    <row r="60" spans="1:19" ht="15.75" thickBot="1" x14ac:dyDescent="0.3">
      <c r="A60" s="174"/>
      <c r="B60" s="175"/>
      <c r="C60" s="175"/>
      <c r="D60" s="175"/>
      <c r="E60" s="81"/>
      <c r="F60" s="81"/>
      <c r="G60" s="81"/>
      <c r="H60" s="81"/>
      <c r="I60" s="82"/>
    </row>
    <row r="61" spans="1:19" s="2" customFormat="1" ht="22.5" customHeight="1" x14ac:dyDescent="0.35">
      <c r="A61" s="450" t="s">
        <v>201</v>
      </c>
      <c r="B61" s="451"/>
      <c r="C61" s="451"/>
      <c r="D61" s="451"/>
      <c r="E61" s="451"/>
      <c r="F61" s="451"/>
      <c r="G61" s="451"/>
      <c r="H61" s="452"/>
      <c r="I61" s="88"/>
      <c r="J61" s="63"/>
      <c r="K61" s="63"/>
      <c r="L61" s="63"/>
      <c r="M61" s="65"/>
      <c r="N61" s="63"/>
      <c r="O61" s="61"/>
      <c r="P61" s="63"/>
      <c r="Q61" s="63"/>
      <c r="R61" s="63"/>
      <c r="S61" s="61"/>
    </row>
    <row r="62" spans="1:19" s="2" customFormat="1" ht="17.25" customHeight="1" x14ac:dyDescent="0.3">
      <c r="A62" s="180" t="s">
        <v>40</v>
      </c>
      <c r="B62" s="180"/>
      <c r="C62" s="181"/>
      <c r="D62" s="182"/>
      <c r="E62" s="181"/>
      <c r="F62" s="181"/>
      <c r="G62" s="181"/>
      <c r="H62" s="183"/>
      <c r="I62" s="61"/>
      <c r="J62" s="61"/>
      <c r="K62" s="61"/>
      <c r="L62" s="61"/>
      <c r="M62" s="61"/>
      <c r="N62" s="61"/>
      <c r="O62" s="61"/>
      <c r="P62" s="61"/>
      <c r="Q62" s="61"/>
      <c r="R62" s="61"/>
      <c r="S62" s="61"/>
    </row>
    <row r="63" spans="1:19" s="2" customFormat="1" ht="17.25" customHeight="1" x14ac:dyDescent="0.3">
      <c r="A63" s="182" t="s">
        <v>86</v>
      </c>
      <c r="B63" s="180"/>
      <c r="C63" s="181"/>
      <c r="D63" s="182"/>
      <c r="E63" s="181"/>
      <c r="F63" s="181"/>
      <c r="G63" s="181"/>
      <c r="H63" s="183"/>
      <c r="I63" s="61"/>
      <c r="J63" s="61"/>
      <c r="K63" s="61"/>
      <c r="L63" s="61"/>
      <c r="M63" s="61"/>
      <c r="N63" s="61"/>
      <c r="O63" s="61"/>
      <c r="P63" s="61"/>
      <c r="Q63" s="61"/>
      <c r="R63" s="61"/>
      <c r="S63" s="61"/>
    </row>
    <row r="64" spans="1:19" s="81" customFormat="1" ht="30.75" customHeight="1" thickBot="1" x14ac:dyDescent="0.4">
      <c r="A64" s="432" t="s">
        <v>85</v>
      </c>
      <c r="B64" s="433"/>
      <c r="C64" s="433"/>
      <c r="D64" s="433"/>
      <c r="E64" s="433"/>
      <c r="F64" s="433"/>
      <c r="G64" s="433"/>
      <c r="H64" s="434"/>
      <c r="I64" s="88"/>
      <c r="J64" s="88"/>
      <c r="K64" s="88"/>
      <c r="L64" s="88"/>
      <c r="M64" s="88"/>
      <c r="N64" s="88"/>
      <c r="O64" s="88"/>
      <c r="P64" s="88"/>
      <c r="Q64" s="88"/>
      <c r="R64" s="88"/>
      <c r="S64" s="82"/>
    </row>
    <row r="65" spans="2:19" s="82" customFormat="1" ht="20.25" customHeight="1" x14ac:dyDescent="0.35">
      <c r="B65" s="88"/>
      <c r="C65" s="88"/>
      <c r="D65" s="88"/>
      <c r="E65" s="88"/>
      <c r="F65" s="88"/>
      <c r="G65" s="88"/>
      <c r="H65" s="88"/>
      <c r="I65" s="88"/>
      <c r="J65" s="88"/>
      <c r="K65" s="88"/>
      <c r="L65" s="88"/>
      <c r="M65" s="88"/>
      <c r="N65" s="88"/>
      <c r="O65" s="88"/>
    </row>
    <row r="66" spans="2:19" x14ac:dyDescent="0.25">
      <c r="J66" s="82"/>
      <c r="K66" s="82"/>
      <c r="L66" s="82"/>
      <c r="M66" s="82"/>
      <c r="N66" s="82"/>
      <c r="O66" s="82"/>
      <c r="P66" s="14"/>
      <c r="Q66" s="14"/>
      <c r="R66" s="14"/>
      <c r="S66" s="14"/>
    </row>
    <row r="68" spans="2:19" x14ac:dyDescent="0.25">
      <c r="C68" s="82"/>
    </row>
    <row r="69" spans="2:19" x14ac:dyDescent="0.25">
      <c r="C69" s="82"/>
    </row>
    <row r="70" spans="2:19" x14ac:dyDescent="0.25">
      <c r="C70" s="82"/>
    </row>
    <row r="71" spans="2:19" x14ac:dyDescent="0.25">
      <c r="C71" s="96"/>
    </row>
    <row r="72" spans="2:19" x14ac:dyDescent="0.25">
      <c r="C72" s="82"/>
    </row>
    <row r="73" spans="2:19" x14ac:dyDescent="0.25">
      <c r="C73" s="97"/>
    </row>
    <row r="74" spans="2:19" x14ac:dyDescent="0.25">
      <c r="C74" s="81"/>
    </row>
    <row r="75" spans="2:19" x14ac:dyDescent="0.25">
      <c r="C75" s="87"/>
    </row>
  </sheetData>
  <sheetProtection algorithmName="SHA-512" hashValue="pkiHbu2QvnRU8NGGFmy0cvDDXfx9ERtD5JHRylyTny+VAl9A4q8U8C6RHWRK31INMfRDbwsLQVztp1frd2Fk1w==" saltValue="DjyxnYeCU+FFECtZiLHt0Q==" spinCount="100000" sheet="1" formatColumns="0" formatRows="0"/>
  <protectedRanges>
    <protectedRange sqref="C9 C11 C14 C26 C38 C45" name="Range1"/>
  </protectedRanges>
  <mergeCells count="11">
    <mergeCell ref="E18:F19"/>
    <mergeCell ref="E49:G49"/>
    <mergeCell ref="D9:F9"/>
    <mergeCell ref="D11:F13"/>
    <mergeCell ref="D14:F14"/>
    <mergeCell ref="A64:H64"/>
    <mergeCell ref="A59:H59"/>
    <mergeCell ref="A52:H53"/>
    <mergeCell ref="A55:H55"/>
    <mergeCell ref="A57:H57"/>
    <mergeCell ref="A61:H61"/>
  </mergeCells>
  <hyperlinks>
    <hyperlink ref="A63" r:id="rId1" display="The SBA forgiveness application is online here:" xr:uid="{BC490088-1F2E-4EDD-BBF9-F5596733AA66}"/>
    <hyperlink ref="A62" r:id="rId2" display="at aicpa.org/sba." xr:uid="{1313F5E9-A6A4-4618-A3FB-A51499004701}"/>
  </hyperlinks>
  <pageMargins left="0.33" right="0.7" top="0.3" bottom="0.24" header="0.3" footer="0.3"/>
  <pageSetup scale="73"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DC39-22EB-4011-9952-CB523ECAE514}">
  <sheetPr>
    <pageSetUpPr fitToPage="1"/>
  </sheetPr>
  <dimension ref="A1:Y63"/>
  <sheetViews>
    <sheetView workbookViewId="0">
      <selection activeCell="J36" sqref="J36"/>
    </sheetView>
  </sheetViews>
  <sheetFormatPr defaultRowHeight="15" x14ac:dyDescent="0.25"/>
  <cols>
    <col min="1" max="1" width="22.7109375" customWidth="1"/>
    <col min="2" max="2" width="12.42578125" customWidth="1"/>
    <col min="4" max="4" width="15.7109375" customWidth="1"/>
    <col min="7" max="7" width="13" customWidth="1"/>
    <col min="10" max="10" width="10.5703125" bestFit="1" customWidth="1"/>
    <col min="12" max="12" width="10.5703125" customWidth="1"/>
  </cols>
  <sheetData>
    <row r="1" spans="1:15" s="81" customFormat="1" ht="21" x14ac:dyDescent="0.35">
      <c r="A1" s="19" t="s">
        <v>103</v>
      </c>
      <c r="G1" s="61"/>
      <c r="H1" s="61"/>
      <c r="O1" s="18"/>
    </row>
    <row r="2" spans="1:15" s="81" customFormat="1" ht="21" x14ac:dyDescent="0.35">
      <c r="A2" s="19" t="s">
        <v>1</v>
      </c>
      <c r="O2" s="18"/>
    </row>
    <row r="3" spans="1:15" s="81" customFormat="1" ht="21" x14ac:dyDescent="0.35">
      <c r="A3" s="5" t="s">
        <v>155</v>
      </c>
      <c r="C3" s="82"/>
      <c r="D3" s="82"/>
      <c r="E3" s="61"/>
      <c r="F3" s="61"/>
      <c r="G3" s="82"/>
      <c r="H3" s="82"/>
      <c r="O3" s="18"/>
    </row>
    <row r="4" spans="1:15" s="81" customFormat="1" ht="18.75" x14ac:dyDescent="0.3">
      <c r="A4" s="98"/>
      <c r="E4" s="287"/>
      <c r="F4" s="50"/>
      <c r="G4" s="82"/>
      <c r="H4" s="82"/>
      <c r="I4" s="82"/>
      <c r="J4" s="82"/>
      <c r="K4" s="82"/>
      <c r="L4" s="82"/>
      <c r="O4" s="18"/>
    </row>
    <row r="5" spans="1:15" s="81" customFormat="1" ht="18.75" x14ac:dyDescent="0.3">
      <c r="A5" s="60" t="s">
        <v>158</v>
      </c>
      <c r="B5" s="60"/>
      <c r="C5" s="206"/>
      <c r="D5" s="206"/>
      <c r="E5" s="287"/>
      <c r="F5" s="50"/>
      <c r="G5" s="82"/>
      <c r="H5" s="82"/>
      <c r="I5" s="82"/>
      <c r="J5" s="82"/>
      <c r="K5" s="82"/>
      <c r="L5" s="82"/>
      <c r="O5" s="18"/>
    </row>
    <row r="6" spans="1:15" s="81" customFormat="1" ht="18.75" x14ac:dyDescent="0.3">
      <c r="A6" s="185" t="s">
        <v>159</v>
      </c>
      <c r="B6" s="92"/>
      <c r="C6" s="186"/>
      <c r="D6" s="186"/>
      <c r="E6" s="287"/>
      <c r="F6" s="50"/>
      <c r="G6" s="82"/>
      <c r="H6" s="82"/>
      <c r="I6" s="82"/>
      <c r="J6" s="82"/>
      <c r="K6" s="82"/>
      <c r="L6" s="82"/>
      <c r="O6" s="18"/>
    </row>
    <row r="7" spans="1:15" s="81" customFormat="1" ht="18.75" x14ac:dyDescent="0.3">
      <c r="A7" s="98"/>
      <c r="E7" s="287"/>
      <c r="F7" s="50"/>
      <c r="G7" s="82"/>
      <c r="H7" s="82"/>
      <c r="I7" s="82"/>
      <c r="J7" s="82"/>
      <c r="K7" s="82"/>
      <c r="L7" s="82"/>
      <c r="O7" s="18"/>
    </row>
    <row r="8" spans="1:15" s="6" customFormat="1" ht="18.75" x14ac:dyDescent="0.3">
      <c r="A8" s="20" t="s">
        <v>21</v>
      </c>
      <c r="O8" s="22"/>
    </row>
    <row r="9" spans="1:15" s="6" customFormat="1" x14ac:dyDescent="0.25">
      <c r="A9" s="6" t="s">
        <v>160</v>
      </c>
      <c r="O9" s="22"/>
    </row>
    <row r="10" spans="1:15" ht="15.75" thickBot="1" x14ac:dyDescent="0.3"/>
    <row r="11" spans="1:15" x14ac:dyDescent="0.25">
      <c r="A11" s="319" t="s">
        <v>107</v>
      </c>
      <c r="B11" s="299"/>
      <c r="C11" s="299"/>
      <c r="D11" s="299"/>
      <c r="E11" s="300"/>
      <c r="F11" s="300"/>
      <c r="G11" s="300"/>
      <c r="H11" s="300"/>
      <c r="I11" s="300"/>
      <c r="J11" s="300"/>
      <c r="K11" s="300"/>
      <c r="L11" s="300"/>
      <c r="M11" s="300"/>
      <c r="N11" s="32"/>
    </row>
    <row r="12" spans="1:15" s="81" customFormat="1" x14ac:dyDescent="0.25">
      <c r="A12" s="33"/>
      <c r="B12" s="18"/>
      <c r="C12" s="18"/>
      <c r="D12" s="18"/>
      <c r="E12" s="18"/>
      <c r="F12" s="18"/>
      <c r="G12" s="18"/>
      <c r="H12" s="18"/>
      <c r="I12" s="18"/>
      <c r="J12" s="18"/>
      <c r="K12" s="18"/>
      <c r="L12" s="18"/>
      <c r="M12" s="18"/>
      <c r="N12" s="34"/>
    </row>
    <row r="13" spans="1:15" x14ac:dyDescent="0.25">
      <c r="A13" s="33" t="s">
        <v>186</v>
      </c>
      <c r="B13" s="18"/>
      <c r="C13" s="18"/>
      <c r="D13" s="18"/>
      <c r="E13" s="18"/>
      <c r="F13" s="18"/>
      <c r="G13" s="18"/>
      <c r="H13" s="18"/>
      <c r="I13" s="18"/>
      <c r="J13" s="378">
        <f>'Schedule A Worksheet'!C19</f>
        <v>0</v>
      </c>
      <c r="K13" s="318" t="s">
        <v>150</v>
      </c>
      <c r="L13" s="18"/>
      <c r="M13" s="18"/>
      <c r="N13" s="34"/>
    </row>
    <row r="14" spans="1:15" s="81" customFormat="1" x14ac:dyDescent="0.25">
      <c r="A14" s="33"/>
      <c r="B14" s="18"/>
      <c r="C14" s="18"/>
      <c r="D14" s="18"/>
      <c r="E14" s="18"/>
      <c r="F14" s="18"/>
      <c r="G14" s="18"/>
      <c r="H14" s="18"/>
      <c r="I14" s="18"/>
      <c r="J14" s="18"/>
      <c r="K14" s="18"/>
      <c r="L14" s="18"/>
      <c r="M14" s="18"/>
      <c r="N14" s="34"/>
    </row>
    <row r="15" spans="1:15" x14ac:dyDescent="0.25">
      <c r="A15" s="33" t="s">
        <v>187</v>
      </c>
      <c r="B15" s="18"/>
      <c r="C15" s="18"/>
      <c r="D15" s="18"/>
      <c r="E15" s="18"/>
      <c r="F15" s="18"/>
      <c r="G15" s="18"/>
      <c r="H15" s="18"/>
      <c r="I15" s="18"/>
      <c r="J15" s="425">
        <f>'Schedule A Worksheet'!D19</f>
        <v>0</v>
      </c>
      <c r="K15" s="318" t="s">
        <v>150</v>
      </c>
      <c r="L15" s="18"/>
      <c r="M15" s="18"/>
      <c r="N15" s="34"/>
    </row>
    <row r="16" spans="1:15" s="81" customFormat="1" x14ac:dyDescent="0.25">
      <c r="A16" s="33"/>
      <c r="B16" s="18"/>
      <c r="C16" s="18"/>
      <c r="D16" s="18"/>
      <c r="E16" s="18"/>
      <c r="F16" s="18"/>
      <c r="G16" s="18"/>
      <c r="H16" s="18"/>
      <c r="I16" s="18"/>
      <c r="J16" s="18"/>
      <c r="K16" s="18"/>
      <c r="L16" s="18"/>
      <c r="M16" s="18"/>
      <c r="N16" s="34"/>
    </row>
    <row r="17" spans="1:22" x14ac:dyDescent="0.25">
      <c r="A17" s="33" t="s">
        <v>188</v>
      </c>
      <c r="B17" s="18"/>
      <c r="C17" s="18"/>
      <c r="D17" s="18"/>
      <c r="E17" s="18"/>
      <c r="F17" s="18"/>
      <c r="G17" s="18"/>
      <c r="H17" s="18"/>
      <c r="I17" s="18"/>
      <c r="J17" s="378">
        <f>'Schedule A Worksheet'!E19</f>
        <v>0</v>
      </c>
      <c r="K17" s="318" t="s">
        <v>150</v>
      </c>
      <c r="L17" s="18"/>
      <c r="M17" s="18"/>
      <c r="N17" s="34"/>
    </row>
    <row r="18" spans="1:22" ht="15" customHeight="1" x14ac:dyDescent="0.25">
      <c r="A18" s="470" t="s">
        <v>189</v>
      </c>
      <c r="B18" s="471"/>
      <c r="C18" s="471"/>
      <c r="D18" s="471"/>
      <c r="E18" s="471"/>
      <c r="F18" s="471"/>
      <c r="G18" s="471"/>
      <c r="H18" s="471"/>
      <c r="I18" s="471"/>
      <c r="J18" s="18"/>
      <c r="K18" s="18"/>
      <c r="L18" s="18"/>
      <c r="M18" s="18"/>
      <c r="N18" s="34"/>
    </row>
    <row r="19" spans="1:22" s="81" customFormat="1" ht="46.5" customHeight="1" thickBot="1" x14ac:dyDescent="0.3">
      <c r="A19" s="472"/>
      <c r="B19" s="473"/>
      <c r="C19" s="473"/>
      <c r="D19" s="473"/>
      <c r="E19" s="473"/>
      <c r="F19" s="473"/>
      <c r="G19" s="473"/>
      <c r="H19" s="473"/>
      <c r="I19" s="473"/>
      <c r="J19" s="261"/>
      <c r="K19" s="320"/>
      <c r="L19" s="261"/>
      <c r="M19" s="261"/>
      <c r="N19" s="262"/>
      <c r="O19" s="82"/>
      <c r="P19" s="82"/>
    </row>
    <row r="20" spans="1:22" s="81" customFormat="1" ht="20.25" customHeight="1" thickBot="1" x14ac:dyDescent="0.3">
      <c r="A20" s="187"/>
      <c r="B20" s="187"/>
      <c r="C20" s="187"/>
      <c r="D20" s="187"/>
      <c r="E20" s="187"/>
      <c r="F20" s="187"/>
      <c r="G20" s="187"/>
      <c r="H20" s="187"/>
      <c r="I20" s="187"/>
      <c r="J20" s="86"/>
      <c r="K20" s="82"/>
      <c r="L20" s="82"/>
      <c r="M20" s="82"/>
      <c r="N20" s="82"/>
      <c r="O20" s="82"/>
      <c r="P20" s="82"/>
    </row>
    <row r="21" spans="1:22" x14ac:dyDescent="0.25">
      <c r="A21" s="319" t="s">
        <v>108</v>
      </c>
      <c r="B21" s="300"/>
      <c r="C21" s="300"/>
      <c r="D21" s="300"/>
      <c r="E21" s="300"/>
      <c r="F21" s="300"/>
      <c r="G21" s="300"/>
      <c r="H21" s="300"/>
      <c r="I21" s="300"/>
      <c r="J21" s="268"/>
      <c r="K21" s="268"/>
      <c r="L21" s="268"/>
      <c r="M21" s="268"/>
      <c r="N21" s="269"/>
      <c r="O21" s="82"/>
      <c r="P21" s="82"/>
    </row>
    <row r="22" spans="1:22" s="81" customFormat="1" x14ac:dyDescent="0.25">
      <c r="A22" s="33"/>
      <c r="B22" s="18"/>
      <c r="C22" s="18"/>
      <c r="D22" s="18"/>
      <c r="E22" s="18"/>
      <c r="F22" s="18"/>
      <c r="G22" s="18"/>
      <c r="H22" s="18"/>
      <c r="I22" s="18"/>
      <c r="J22" s="18"/>
      <c r="K22" s="18"/>
      <c r="L22" s="18"/>
      <c r="M22" s="18"/>
      <c r="N22" s="34"/>
    </row>
    <row r="23" spans="1:22" x14ac:dyDescent="0.25">
      <c r="A23" s="33" t="s">
        <v>190</v>
      </c>
      <c r="B23" s="18"/>
      <c r="C23" s="18"/>
      <c r="D23" s="18"/>
      <c r="E23" s="18"/>
      <c r="F23" s="18"/>
      <c r="G23" s="18"/>
      <c r="H23" s="18"/>
      <c r="I23" s="18"/>
      <c r="J23" s="378">
        <f>'Schedule A Worksheet'!C29</f>
        <v>0</v>
      </c>
      <c r="K23" s="318" t="s">
        <v>150</v>
      </c>
      <c r="L23" s="18"/>
      <c r="M23" s="18"/>
      <c r="N23" s="34"/>
    </row>
    <row r="24" spans="1:22" s="81" customFormat="1" x14ac:dyDescent="0.25">
      <c r="A24" s="33"/>
      <c r="B24" s="18"/>
      <c r="C24" s="18"/>
      <c r="D24" s="18"/>
      <c r="E24" s="18"/>
      <c r="F24" s="18"/>
      <c r="G24" s="18"/>
      <c r="H24" s="18"/>
      <c r="I24" s="18"/>
      <c r="J24" s="18"/>
      <c r="K24" s="18"/>
      <c r="L24" s="18"/>
      <c r="M24" s="18"/>
      <c r="N24" s="34"/>
    </row>
    <row r="25" spans="1:22" x14ac:dyDescent="0.25">
      <c r="A25" s="33" t="s">
        <v>191</v>
      </c>
      <c r="B25" s="18"/>
      <c r="C25" s="18"/>
      <c r="D25" s="18"/>
      <c r="E25" s="18"/>
      <c r="F25" s="18"/>
      <c r="G25" s="18"/>
      <c r="H25" s="18"/>
      <c r="I25" s="18"/>
      <c r="J25" s="385">
        <f>'Schedule A Worksheet'!D29</f>
        <v>0</v>
      </c>
      <c r="K25" s="318" t="s">
        <v>150</v>
      </c>
      <c r="L25" s="18"/>
      <c r="M25" s="18"/>
      <c r="N25" s="34"/>
    </row>
    <row r="26" spans="1:22" s="81" customFormat="1" ht="15.75" thickBot="1" x14ac:dyDescent="0.3">
      <c r="A26" s="36"/>
      <c r="B26" s="83"/>
      <c r="C26" s="83"/>
      <c r="D26" s="83"/>
      <c r="E26" s="83"/>
      <c r="F26" s="83"/>
      <c r="G26" s="83"/>
      <c r="H26" s="83"/>
      <c r="I26" s="83"/>
      <c r="J26" s="83"/>
      <c r="K26" s="83"/>
      <c r="L26" s="83"/>
      <c r="M26" s="83"/>
      <c r="N26" s="84"/>
    </row>
    <row r="27" spans="1:22" s="81" customFormat="1" ht="15.75" thickBot="1" x14ac:dyDescent="0.3"/>
    <row r="28" spans="1:22" x14ac:dyDescent="0.25">
      <c r="A28" s="319" t="s">
        <v>109</v>
      </c>
      <c r="B28" s="321"/>
      <c r="C28" s="321"/>
      <c r="D28" s="321"/>
      <c r="E28" s="321"/>
      <c r="F28" s="321"/>
      <c r="G28" s="321"/>
      <c r="H28" s="321"/>
      <c r="I28" s="321"/>
      <c r="J28" s="300"/>
      <c r="K28" s="300"/>
      <c r="L28" s="300"/>
      <c r="M28" s="300"/>
      <c r="N28" s="32"/>
      <c r="P28" s="82"/>
      <c r="Q28" s="82"/>
      <c r="R28" s="82"/>
      <c r="S28" s="82"/>
      <c r="T28" s="82"/>
      <c r="U28" s="82"/>
      <c r="V28" s="82"/>
    </row>
    <row r="29" spans="1:22" s="81" customFormat="1" x14ac:dyDescent="0.25">
      <c r="A29" s="368" t="s">
        <v>229</v>
      </c>
      <c r="B29" s="18"/>
      <c r="C29" s="18"/>
      <c r="D29" s="18"/>
      <c r="E29" s="18"/>
      <c r="F29" s="18"/>
      <c r="G29" s="18"/>
      <c r="H29" s="18"/>
      <c r="I29" s="18"/>
      <c r="J29" s="363"/>
      <c r="K29" s="18"/>
      <c r="L29" s="18"/>
      <c r="M29" s="18"/>
      <c r="N29" s="34"/>
      <c r="P29" s="82"/>
      <c r="Q29" s="82"/>
      <c r="R29" s="82"/>
      <c r="S29" s="82"/>
      <c r="T29" s="82"/>
      <c r="U29" s="82"/>
      <c r="V29" s="82"/>
    </row>
    <row r="30" spans="1:22" x14ac:dyDescent="0.25">
      <c r="A30" s="33" t="s">
        <v>192</v>
      </c>
      <c r="B30" s="18"/>
      <c r="C30" s="18"/>
      <c r="D30" s="18"/>
      <c r="E30" s="18"/>
      <c r="F30" s="18"/>
      <c r="G30" s="18"/>
      <c r="H30" s="18"/>
      <c r="I30" s="18"/>
      <c r="J30" s="364"/>
      <c r="K30" s="18"/>
      <c r="L30" s="18"/>
      <c r="M30" s="18"/>
      <c r="N30" s="34"/>
      <c r="P30" s="82"/>
      <c r="Q30" s="82"/>
      <c r="R30" s="82"/>
      <c r="S30" s="82"/>
      <c r="T30" s="82"/>
      <c r="U30" s="82"/>
      <c r="V30" s="82"/>
    </row>
    <row r="31" spans="1:22" s="81" customFormat="1" x14ac:dyDescent="0.25">
      <c r="A31" s="33"/>
      <c r="B31" s="18"/>
      <c r="C31" s="18"/>
      <c r="D31" s="18"/>
      <c r="E31" s="18"/>
      <c r="F31" s="18"/>
      <c r="G31" s="18"/>
      <c r="H31" s="18"/>
      <c r="I31" s="18"/>
      <c r="J31" s="363"/>
      <c r="K31" s="18"/>
      <c r="L31" s="18"/>
      <c r="M31" s="18"/>
      <c r="N31" s="34"/>
      <c r="P31" s="82"/>
      <c r="Q31" s="82"/>
      <c r="R31" s="82"/>
      <c r="S31" s="82"/>
      <c r="T31" s="82"/>
      <c r="U31" s="82"/>
      <c r="V31" s="82"/>
    </row>
    <row r="32" spans="1:22" x14ac:dyDescent="0.25">
      <c r="A32" s="33" t="s">
        <v>193</v>
      </c>
      <c r="B32" s="18"/>
      <c r="C32" s="18"/>
      <c r="D32" s="18"/>
      <c r="E32" s="18"/>
      <c r="F32" s="18"/>
      <c r="G32" s="18"/>
      <c r="H32" s="18"/>
      <c r="I32" s="18"/>
      <c r="J32" s="364"/>
      <c r="K32" s="18"/>
      <c r="L32" s="18"/>
      <c r="M32" s="18"/>
      <c r="N32" s="34"/>
      <c r="P32" s="82"/>
      <c r="Q32" s="82"/>
      <c r="R32" s="82"/>
      <c r="S32" s="82"/>
      <c r="T32" s="82"/>
      <c r="U32" s="82"/>
      <c r="V32" s="82"/>
    </row>
    <row r="33" spans="1:15" s="81" customFormat="1" x14ac:dyDescent="0.25">
      <c r="A33" s="33"/>
      <c r="B33" s="18"/>
      <c r="C33" s="18"/>
      <c r="D33" s="18"/>
      <c r="E33" s="18"/>
      <c r="F33" s="18"/>
      <c r="G33" s="18"/>
      <c r="H33" s="18"/>
      <c r="I33" s="18"/>
      <c r="J33" s="363"/>
      <c r="K33" s="18"/>
      <c r="L33" s="18"/>
      <c r="M33" s="18"/>
      <c r="N33" s="34"/>
    </row>
    <row r="34" spans="1:15" x14ac:dyDescent="0.25">
      <c r="A34" s="33" t="s">
        <v>194</v>
      </c>
      <c r="B34" s="18"/>
      <c r="C34" s="18"/>
      <c r="D34" s="18"/>
      <c r="E34" s="18"/>
      <c r="F34" s="18"/>
      <c r="G34" s="18"/>
      <c r="H34" s="18"/>
      <c r="I34" s="18"/>
      <c r="J34" s="364"/>
      <c r="K34" s="18"/>
      <c r="L34" s="18"/>
      <c r="M34" s="18"/>
      <c r="N34" s="34"/>
    </row>
    <row r="35" spans="1:15" ht="15.75" thickBot="1" x14ac:dyDescent="0.3">
      <c r="A35" s="36"/>
      <c r="B35" s="83"/>
      <c r="C35" s="83"/>
      <c r="D35" s="83"/>
      <c r="E35" s="83"/>
      <c r="F35" s="83"/>
      <c r="G35" s="83"/>
      <c r="H35" s="83"/>
      <c r="I35" s="83"/>
      <c r="J35" s="365"/>
      <c r="K35" s="83"/>
      <c r="L35" s="83"/>
      <c r="M35" s="83"/>
      <c r="N35" s="84"/>
    </row>
    <row r="36" spans="1:15" s="81" customFormat="1" ht="15.75" thickBot="1" x14ac:dyDescent="0.3">
      <c r="J36" s="317"/>
    </row>
    <row r="37" spans="1:15" x14ac:dyDescent="0.25">
      <c r="A37" s="319" t="s">
        <v>110</v>
      </c>
      <c r="B37" s="300"/>
      <c r="C37" s="300"/>
      <c r="D37" s="300"/>
      <c r="E37" s="300"/>
      <c r="F37" s="300"/>
      <c r="G37" s="300"/>
      <c r="H37" s="300"/>
      <c r="I37" s="300"/>
      <c r="J37" s="300"/>
      <c r="K37" s="300"/>
      <c r="L37" s="300"/>
      <c r="M37" s="300"/>
      <c r="N37" s="32"/>
    </row>
    <row r="38" spans="1:15" x14ac:dyDescent="0.25">
      <c r="A38" s="33" t="s">
        <v>114</v>
      </c>
      <c r="B38" s="18"/>
      <c r="C38" s="18"/>
      <c r="D38" s="18"/>
      <c r="E38" s="18"/>
      <c r="F38" s="18"/>
      <c r="G38" s="18"/>
      <c r="H38" s="18"/>
      <c r="I38" s="18"/>
      <c r="J38" s="378">
        <f>'Payroll Accumulator'!F79</f>
        <v>0</v>
      </c>
      <c r="K38" s="318" t="s">
        <v>149</v>
      </c>
      <c r="L38" s="18"/>
      <c r="M38" s="18"/>
      <c r="N38" s="34"/>
    </row>
    <row r="39" spans="1:15" ht="28.5" customHeight="1" thickBot="1" x14ac:dyDescent="0.3">
      <c r="A39" s="474" t="s">
        <v>111</v>
      </c>
      <c r="B39" s="475"/>
      <c r="C39" s="475"/>
      <c r="D39" s="475"/>
      <c r="E39" s="475"/>
      <c r="F39" s="475"/>
      <c r="G39" s="475"/>
      <c r="H39" s="475"/>
      <c r="I39" s="475"/>
      <c r="J39" s="83"/>
      <c r="K39" s="83"/>
      <c r="L39" s="83"/>
      <c r="M39" s="83"/>
      <c r="N39" s="84"/>
    </row>
    <row r="40" spans="1:15" s="81" customFormat="1" ht="15.75" thickBot="1" x14ac:dyDescent="0.3"/>
    <row r="41" spans="1:15" x14ac:dyDescent="0.25">
      <c r="A41" s="319" t="s">
        <v>112</v>
      </c>
      <c r="B41" s="300"/>
      <c r="C41" s="300"/>
      <c r="D41" s="300"/>
      <c r="E41" s="300"/>
      <c r="F41" s="300"/>
      <c r="G41" s="300"/>
      <c r="H41" s="300"/>
      <c r="I41" s="300"/>
      <c r="J41" s="300"/>
      <c r="K41" s="300"/>
      <c r="L41" s="300"/>
      <c r="M41" s="300"/>
      <c r="N41" s="32"/>
    </row>
    <row r="42" spans="1:15" s="81" customFormat="1" x14ac:dyDescent="0.25">
      <c r="A42" s="33"/>
      <c r="B42" s="18"/>
      <c r="C42" s="18"/>
      <c r="D42" s="18"/>
      <c r="E42" s="18"/>
      <c r="F42" s="18"/>
      <c r="G42" s="18"/>
      <c r="H42" s="18"/>
      <c r="I42" s="18"/>
      <c r="J42" s="18"/>
      <c r="K42" s="18"/>
      <c r="L42" s="18"/>
      <c r="M42" s="18"/>
      <c r="N42" s="34"/>
    </row>
    <row r="43" spans="1:15" x14ac:dyDescent="0.25">
      <c r="A43" s="33" t="s">
        <v>115</v>
      </c>
      <c r="B43" s="18"/>
      <c r="C43" s="18"/>
      <c r="D43" s="18"/>
      <c r="E43" s="18"/>
      <c r="F43" s="18"/>
      <c r="G43" s="18"/>
      <c r="H43" s="18"/>
      <c r="I43" s="18"/>
      <c r="J43" s="378">
        <f>J13+J23+J30+J32+J34+J38</f>
        <v>0</v>
      </c>
      <c r="K43" s="318" t="s">
        <v>195</v>
      </c>
      <c r="L43" s="18"/>
      <c r="M43" s="18"/>
      <c r="N43" s="34"/>
    </row>
    <row r="44" spans="1:15" s="81" customFormat="1" ht="15.75" thickBot="1" x14ac:dyDescent="0.3">
      <c r="A44" s="36"/>
      <c r="B44" s="83"/>
      <c r="C44" s="83"/>
      <c r="D44" s="83"/>
      <c r="E44" s="83"/>
      <c r="F44" s="83"/>
      <c r="G44" s="83"/>
      <c r="H44" s="83"/>
      <c r="I44" s="83"/>
      <c r="J44" s="83"/>
      <c r="K44" s="83"/>
      <c r="L44" s="83"/>
      <c r="M44" s="83"/>
      <c r="N44" s="84"/>
    </row>
    <row r="45" spans="1:15" s="81" customFormat="1" ht="15.75" thickBot="1" x14ac:dyDescent="0.3">
      <c r="A45" s="18"/>
      <c r="B45" s="18"/>
      <c r="C45" s="18"/>
      <c r="D45" s="18"/>
      <c r="E45" s="18"/>
      <c r="F45" s="18"/>
      <c r="G45" s="18"/>
      <c r="H45" s="18"/>
      <c r="I45" s="18"/>
      <c r="J45" s="18"/>
      <c r="K45" s="18"/>
      <c r="L45" s="18"/>
      <c r="M45" s="18"/>
      <c r="N45" s="18"/>
    </row>
    <row r="46" spans="1:15" x14ac:dyDescent="0.25">
      <c r="A46" s="319" t="s">
        <v>113</v>
      </c>
      <c r="B46" s="300"/>
      <c r="C46" s="300"/>
      <c r="D46" s="354" t="s">
        <v>224</v>
      </c>
      <c r="E46" s="300"/>
      <c r="F46" s="300"/>
      <c r="G46" s="300"/>
      <c r="H46" s="300"/>
      <c r="I46" s="300"/>
      <c r="J46" s="300"/>
      <c r="K46" s="300"/>
      <c r="L46" s="300"/>
      <c r="M46" s="300"/>
      <c r="N46" s="32"/>
    </row>
    <row r="47" spans="1:15" s="81" customFormat="1" ht="29.25" customHeight="1" x14ac:dyDescent="0.25">
      <c r="A47" s="476" t="s">
        <v>225</v>
      </c>
      <c r="B47" s="477"/>
      <c r="C47" s="477"/>
      <c r="D47" s="477"/>
      <c r="E47" s="477"/>
      <c r="F47" s="477"/>
      <c r="G47" s="477"/>
      <c r="H47" s="477"/>
      <c r="I47" s="18"/>
      <c r="J47" s="18"/>
      <c r="K47" s="18"/>
      <c r="L47" s="18"/>
      <c r="M47" s="18"/>
      <c r="N47" s="34"/>
    </row>
    <row r="48" spans="1:15" x14ac:dyDescent="0.25">
      <c r="A48" s="35" t="s">
        <v>226</v>
      </c>
      <c r="B48" s="18"/>
      <c r="C48" s="18"/>
      <c r="D48" s="18"/>
      <c r="E48" s="18"/>
      <c r="F48" s="18"/>
      <c r="G48" s="18"/>
      <c r="H48" s="18"/>
      <c r="I48" s="18"/>
      <c r="J48" s="369">
        <f>IF('FTE Input'!N42="Enter 1.0 on line 13 of PPP Schedule A",1,0)</f>
        <v>0</v>
      </c>
      <c r="K48" s="318" t="s">
        <v>199</v>
      </c>
      <c r="L48" s="18"/>
      <c r="M48" s="18"/>
      <c r="N48" s="34"/>
      <c r="O48" s="80"/>
    </row>
    <row r="49" spans="1:25" s="81" customFormat="1" x14ac:dyDescent="0.25">
      <c r="A49" s="33"/>
      <c r="B49" s="18"/>
      <c r="C49" s="18"/>
      <c r="D49" s="18"/>
      <c r="E49" s="18"/>
      <c r="F49" s="18"/>
      <c r="G49" s="18"/>
      <c r="H49" s="18"/>
      <c r="I49" s="18"/>
      <c r="J49" s="329"/>
      <c r="K49" s="18"/>
      <c r="L49" s="18"/>
      <c r="M49" s="18"/>
      <c r="N49" s="34"/>
    </row>
    <row r="50" spans="1:25" x14ac:dyDescent="0.25">
      <c r="A50" s="33" t="s">
        <v>196</v>
      </c>
      <c r="B50" s="18"/>
      <c r="C50" s="18"/>
      <c r="D50" s="18"/>
      <c r="E50" s="18"/>
      <c r="F50" s="18"/>
      <c r="G50" s="18"/>
      <c r="H50" s="18"/>
      <c r="I50" s="18"/>
      <c r="J50" s="369">
        <f>MIN('FTE Input'!R18,'FTE Input'!R21,'FTE Input'!R25)</f>
        <v>0</v>
      </c>
      <c r="K50" s="379" t="s">
        <v>199</v>
      </c>
      <c r="L50" s="86"/>
      <c r="M50" s="86"/>
      <c r="N50" s="89"/>
      <c r="O50" s="82"/>
      <c r="P50" s="82"/>
      <c r="Q50" s="82"/>
      <c r="R50" s="82"/>
      <c r="S50" s="82"/>
      <c r="T50" s="82"/>
      <c r="U50" s="82"/>
      <c r="V50" s="82"/>
      <c r="W50" s="82"/>
      <c r="X50" s="82"/>
      <c r="Y50" s="82"/>
    </row>
    <row r="51" spans="1:25" s="81" customFormat="1" x14ac:dyDescent="0.25">
      <c r="A51" s="33"/>
      <c r="B51" s="18"/>
      <c r="C51" s="18"/>
      <c r="D51" s="18"/>
      <c r="E51" s="18"/>
      <c r="F51" s="18"/>
      <c r="G51" s="18"/>
      <c r="H51" s="18"/>
      <c r="I51" s="18"/>
      <c r="J51" s="329"/>
      <c r="K51" s="86"/>
      <c r="L51" s="86"/>
      <c r="M51" s="86"/>
      <c r="N51" s="89"/>
      <c r="O51" s="82"/>
      <c r="P51" s="82"/>
      <c r="Q51" s="82"/>
      <c r="R51" s="82"/>
      <c r="S51" s="82"/>
      <c r="T51" s="82"/>
      <c r="U51" s="82"/>
      <c r="V51" s="82"/>
      <c r="W51" s="82"/>
      <c r="X51" s="82"/>
      <c r="Y51" s="82"/>
    </row>
    <row r="52" spans="1:25" x14ac:dyDescent="0.25">
      <c r="A52" s="33" t="s">
        <v>197</v>
      </c>
      <c r="B52" s="18"/>
      <c r="C52" s="18"/>
      <c r="D52" s="18"/>
      <c r="E52" s="18"/>
      <c r="F52" s="18"/>
      <c r="G52" s="18"/>
      <c r="H52" s="18"/>
      <c r="I52" s="18"/>
      <c r="J52" s="369">
        <f>+J15+J25</f>
        <v>0</v>
      </c>
      <c r="K52" s="18"/>
      <c r="L52" s="18"/>
      <c r="M52" s="18"/>
      <c r="N52" s="34"/>
    </row>
    <row r="53" spans="1:25" s="81" customFormat="1" x14ac:dyDescent="0.25">
      <c r="A53" s="33"/>
      <c r="B53" s="18"/>
      <c r="C53" s="18"/>
      <c r="D53" s="18"/>
      <c r="E53" s="18"/>
      <c r="F53" s="18"/>
      <c r="G53" s="18"/>
      <c r="H53" s="18"/>
      <c r="I53" s="18"/>
      <c r="J53" s="329"/>
      <c r="K53" s="18"/>
      <c r="L53" s="18"/>
      <c r="M53" s="18"/>
      <c r="N53" s="34"/>
    </row>
    <row r="54" spans="1:25" x14ac:dyDescent="0.25">
      <c r="A54" s="33" t="s">
        <v>198</v>
      </c>
      <c r="B54" s="18"/>
      <c r="C54" s="18"/>
      <c r="D54" s="18"/>
      <c r="E54" s="18"/>
      <c r="F54" s="18"/>
      <c r="G54" s="18"/>
      <c r="H54" s="18"/>
      <c r="I54" s="18"/>
      <c r="J54" s="369">
        <f>IF(J48&lt;1,(IFERROR(J52/J50,0)),1)</f>
        <v>0</v>
      </c>
      <c r="K54" s="18"/>
      <c r="L54" s="18"/>
      <c r="M54" s="18"/>
      <c r="N54" s="34"/>
    </row>
    <row r="55" spans="1:25" ht="15.75" thickBot="1" x14ac:dyDescent="0.3">
      <c r="A55" s="36"/>
      <c r="B55" s="83"/>
      <c r="C55" s="83"/>
      <c r="D55" s="83"/>
      <c r="E55" s="83"/>
      <c r="F55" s="83"/>
      <c r="G55" s="83"/>
      <c r="H55" s="83"/>
      <c r="I55" s="83"/>
      <c r="J55" s="83"/>
      <c r="K55" s="83"/>
      <c r="L55" s="83"/>
      <c r="M55" s="83"/>
      <c r="N55" s="84"/>
    </row>
    <row r="56" spans="1:25" ht="15.75" thickBot="1" x14ac:dyDescent="0.3"/>
    <row r="57" spans="1:25" s="81" customFormat="1" x14ac:dyDescent="0.25">
      <c r="A57" s="478" t="s">
        <v>263</v>
      </c>
      <c r="B57" s="479"/>
      <c r="C57" s="479"/>
      <c r="D57" s="479"/>
      <c r="E57" s="479"/>
      <c r="F57" s="479"/>
      <c r="G57" s="479"/>
      <c r="H57" s="479"/>
      <c r="I57" s="479"/>
      <c r="J57" s="479"/>
      <c r="K57" s="479"/>
      <c r="L57" s="479"/>
      <c r="M57" s="479"/>
      <c r="N57" s="480"/>
    </row>
    <row r="58" spans="1:25" s="81" customFormat="1" ht="15.75" thickBot="1" x14ac:dyDescent="0.3">
      <c r="A58" s="481"/>
      <c r="B58" s="482"/>
      <c r="C58" s="482"/>
      <c r="D58" s="482"/>
      <c r="E58" s="482"/>
      <c r="F58" s="482"/>
      <c r="G58" s="482"/>
      <c r="H58" s="482"/>
      <c r="I58" s="482"/>
      <c r="J58" s="482"/>
      <c r="K58" s="482"/>
      <c r="L58" s="482"/>
      <c r="M58" s="482"/>
      <c r="N58" s="483"/>
    </row>
    <row r="59" spans="1:25" s="81" customFormat="1" ht="15.75" thickBot="1" x14ac:dyDescent="0.3"/>
    <row r="60" spans="1:25" s="2" customFormat="1" ht="21" customHeight="1" x14ac:dyDescent="0.35">
      <c r="A60" s="450" t="s">
        <v>184</v>
      </c>
      <c r="B60" s="451"/>
      <c r="C60" s="451"/>
      <c r="D60" s="451"/>
      <c r="E60" s="451"/>
      <c r="F60" s="451"/>
      <c r="G60" s="451"/>
      <c r="H60" s="451"/>
      <c r="I60" s="451"/>
      <c r="J60" s="451"/>
      <c r="K60" s="451"/>
      <c r="L60" s="451"/>
      <c r="M60" s="452"/>
      <c r="N60" s="63"/>
      <c r="O60" s="61"/>
      <c r="P60" s="63"/>
      <c r="Q60" s="63"/>
      <c r="R60" s="63"/>
      <c r="S60" s="61"/>
    </row>
    <row r="61" spans="1:25" s="2" customFormat="1" ht="17.25" customHeight="1" x14ac:dyDescent="0.3">
      <c r="A61" s="179"/>
      <c r="B61" s="180" t="s">
        <v>40</v>
      </c>
      <c r="C61" s="181"/>
      <c r="D61" s="180"/>
      <c r="E61" s="181"/>
      <c r="F61" s="181"/>
      <c r="G61" s="181"/>
      <c r="H61" s="181"/>
      <c r="I61" s="307"/>
      <c r="J61" s="307"/>
      <c r="K61" s="307"/>
      <c r="L61" s="307"/>
      <c r="M61" s="308"/>
      <c r="N61" s="61"/>
      <c r="O61" s="61"/>
      <c r="P61" s="61"/>
      <c r="Q61" s="61"/>
      <c r="R61" s="61"/>
      <c r="S61" s="61"/>
    </row>
    <row r="62" spans="1:25" s="2" customFormat="1" ht="17.25" customHeight="1" x14ac:dyDescent="0.3">
      <c r="A62" s="309"/>
      <c r="B62" s="180" t="s">
        <v>86</v>
      </c>
      <c r="C62" s="181"/>
      <c r="D62" s="180"/>
      <c r="E62" s="181"/>
      <c r="F62" s="181"/>
      <c r="G62" s="181"/>
      <c r="H62" s="181"/>
      <c r="I62" s="307"/>
      <c r="J62" s="307"/>
      <c r="K62" s="307"/>
      <c r="L62" s="307"/>
      <c r="M62" s="308"/>
      <c r="N62" s="61"/>
      <c r="O62" s="61"/>
      <c r="P62" s="61"/>
      <c r="Q62" s="61"/>
      <c r="R62" s="61"/>
      <c r="S62" s="61"/>
    </row>
    <row r="63" spans="1:25" s="81" customFormat="1" ht="21.75" thickBot="1" x14ac:dyDescent="0.4">
      <c r="A63" s="432" t="s">
        <v>85</v>
      </c>
      <c r="B63" s="433"/>
      <c r="C63" s="433"/>
      <c r="D63" s="433"/>
      <c r="E63" s="433"/>
      <c r="F63" s="433"/>
      <c r="G63" s="433"/>
      <c r="H63" s="433"/>
      <c r="I63" s="433"/>
      <c r="J63" s="433"/>
      <c r="K63" s="433"/>
      <c r="L63" s="433"/>
      <c r="M63" s="434"/>
      <c r="N63" s="88"/>
      <c r="O63" s="88"/>
      <c r="P63" s="88"/>
      <c r="Q63" s="88"/>
      <c r="R63" s="88"/>
      <c r="S63" s="82"/>
    </row>
  </sheetData>
  <sheetProtection algorithmName="SHA-512" hashValue="rnnI1iDwTtVIOWqBmDxaOpx2hYgl92oD0sId9VVqhzzKP4cns9HewfwM0OdTWn6vsEs98fOhPmW7vglZg+FR2w==" saltValue="g5XPoOZ6UutXw9gAoMEBLQ==" spinCount="100000" sheet="1" objects="1" scenarios="1"/>
  <protectedRanges>
    <protectedRange sqref="J30 J32 J34" name="Range1"/>
  </protectedRanges>
  <mergeCells count="6">
    <mergeCell ref="A18:I19"/>
    <mergeCell ref="A39:I39"/>
    <mergeCell ref="A60:M60"/>
    <mergeCell ref="A63:M63"/>
    <mergeCell ref="A47:H47"/>
    <mergeCell ref="A57:N58"/>
  </mergeCells>
  <hyperlinks>
    <hyperlink ref="B61" r:id="rId1" display="at aicpa.org/sba." xr:uid="{B3D9A888-804D-40F8-886E-318B97093E8D}"/>
    <hyperlink ref="B62" r:id="rId2" display="The SBA forgiveness application is online here:" xr:uid="{1D44199C-4EF5-48A3-8376-D44D5EA301CB}"/>
  </hyperlinks>
  <pageMargins left="0.7" right="0.7" top="0.75" bottom="0.75" header="0.3" footer="0.3"/>
  <pageSetup scale="54"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C4C90-5C4C-48B0-A6E0-8BB096878D98}">
  <sheetPr>
    <pageSetUpPr fitToPage="1"/>
  </sheetPr>
  <dimension ref="A1:S51"/>
  <sheetViews>
    <sheetView workbookViewId="0">
      <selection activeCell="I12" sqref="I12"/>
    </sheetView>
  </sheetViews>
  <sheetFormatPr defaultRowHeight="15" x14ac:dyDescent="0.25"/>
  <cols>
    <col min="1" max="2" width="17.85546875" customWidth="1"/>
    <col min="3" max="3" width="14" customWidth="1"/>
    <col min="4" max="4" width="18" customWidth="1"/>
    <col min="5" max="5" width="15.140625" customWidth="1"/>
    <col min="12" max="12" width="22.7109375" customWidth="1"/>
    <col min="17" max="17" width="11.7109375" bestFit="1" customWidth="1"/>
  </cols>
  <sheetData>
    <row r="1" spans="1:15" s="81" customFormat="1" ht="21" x14ac:dyDescent="0.35">
      <c r="A1" s="19" t="s">
        <v>104</v>
      </c>
      <c r="G1" s="61"/>
      <c r="H1" s="61"/>
    </row>
    <row r="2" spans="1:15" s="81" customFormat="1" ht="21" x14ac:dyDescent="0.35">
      <c r="A2" s="19" t="s">
        <v>1</v>
      </c>
    </row>
    <row r="3" spans="1:15" s="81" customFormat="1" ht="21" x14ac:dyDescent="0.35">
      <c r="A3" s="108" t="s">
        <v>155</v>
      </c>
      <c r="B3" s="82"/>
      <c r="C3" s="82"/>
      <c r="D3" s="82"/>
      <c r="E3" s="82"/>
      <c r="F3" s="82"/>
    </row>
    <row r="4" spans="1:15" s="81" customFormat="1" ht="15" customHeight="1" x14ac:dyDescent="0.3">
      <c r="D4" s="61"/>
      <c r="E4" s="61"/>
      <c r="F4" s="82"/>
      <c r="G4" s="82"/>
      <c r="H4" s="82"/>
      <c r="I4" s="82"/>
      <c r="J4" s="82"/>
      <c r="K4" s="82"/>
    </row>
    <row r="5" spans="1:15" ht="18.75" x14ac:dyDescent="0.3">
      <c r="A5" s="60" t="s">
        <v>158</v>
      </c>
      <c r="B5" s="60"/>
      <c r="C5" s="206"/>
      <c r="D5" s="206"/>
      <c r="E5" s="50"/>
      <c r="F5" s="82"/>
      <c r="G5" s="82"/>
      <c r="H5" s="82"/>
      <c r="I5" s="82"/>
      <c r="J5" s="82"/>
      <c r="K5" s="82"/>
      <c r="L5" s="82"/>
      <c r="M5" s="82"/>
    </row>
    <row r="6" spans="1:15" s="81" customFormat="1" ht="18.75" x14ac:dyDescent="0.3">
      <c r="A6" s="185" t="s">
        <v>164</v>
      </c>
      <c r="B6" s="92"/>
      <c r="C6" s="186"/>
      <c r="D6" s="186"/>
      <c r="O6" s="18"/>
    </row>
    <row r="7" spans="1:15" s="81" customFormat="1" ht="18.75" x14ac:dyDescent="0.3">
      <c r="A7" s="98"/>
      <c r="O7" s="18"/>
    </row>
    <row r="8" spans="1:15" s="6" customFormat="1" ht="18.75" x14ac:dyDescent="0.3">
      <c r="A8" s="20" t="s">
        <v>21</v>
      </c>
      <c r="O8" s="22"/>
    </row>
    <row r="9" spans="1:15" s="6" customFormat="1" x14ac:dyDescent="0.25">
      <c r="A9" s="6" t="s">
        <v>161</v>
      </c>
      <c r="O9" s="22"/>
    </row>
    <row r="11" spans="1:15" x14ac:dyDescent="0.25">
      <c r="A11" s="277" t="s">
        <v>96</v>
      </c>
    </row>
    <row r="12" spans="1:15" s="81" customFormat="1" ht="57" customHeight="1" x14ac:dyDescent="0.25">
      <c r="A12" s="484" t="s">
        <v>183</v>
      </c>
      <c r="B12" s="484"/>
      <c r="C12" s="484"/>
      <c r="D12" s="484"/>
      <c r="E12" s="484"/>
      <c r="F12" s="484"/>
      <c r="G12" s="484"/>
    </row>
    <row r="13" spans="1:15" s="81" customFormat="1" x14ac:dyDescent="0.25"/>
    <row r="14" spans="1:15" s="40" customFormat="1" ht="45" x14ac:dyDescent="0.25">
      <c r="A14" s="230" t="s">
        <v>97</v>
      </c>
      <c r="B14" s="230" t="s">
        <v>98</v>
      </c>
      <c r="C14" s="230" t="s">
        <v>99</v>
      </c>
      <c r="D14" s="230" t="s">
        <v>100</v>
      </c>
      <c r="E14" s="230" t="s">
        <v>101</v>
      </c>
    </row>
    <row r="15" spans="1:15" x14ac:dyDescent="0.25">
      <c r="A15" s="279" t="s">
        <v>181</v>
      </c>
    </row>
    <row r="16" spans="1:15" ht="9" customHeight="1" x14ac:dyDescent="0.25"/>
    <row r="17" spans="1:18" s="18" customFormat="1" x14ac:dyDescent="0.25">
      <c r="A17" s="280" t="s">
        <v>144</v>
      </c>
      <c r="B17" s="280"/>
      <c r="C17" s="380">
        <f>+'Payroll Accumulator'!J52</f>
        <v>0</v>
      </c>
      <c r="D17" s="278"/>
      <c r="E17" s="380">
        <f>+'Payroll Accumulator'!AC52</f>
        <v>0</v>
      </c>
      <c r="F17" s="279" t="s">
        <v>149</v>
      </c>
    </row>
    <row r="18" spans="1:18" s="18" customFormat="1" x14ac:dyDescent="0.25">
      <c r="A18" s="280" t="s">
        <v>170</v>
      </c>
      <c r="B18" s="280"/>
      <c r="C18" s="278"/>
      <c r="D18" s="380">
        <f>+'FTE Input'!N15</f>
        <v>0</v>
      </c>
      <c r="E18" s="278"/>
      <c r="F18" s="318" t="s">
        <v>185</v>
      </c>
    </row>
    <row r="19" spans="1:18" ht="15.75" thickBot="1" x14ac:dyDescent="0.3">
      <c r="C19" s="281">
        <f>SUM(C17:C18)</f>
        <v>0</v>
      </c>
      <c r="D19" s="281">
        <f>SUM(D17:D18)</f>
        <v>0</v>
      </c>
      <c r="E19" s="281">
        <f>SUM(E17:E18)</f>
        <v>0</v>
      </c>
      <c r="F19" s="18"/>
    </row>
    <row r="20" spans="1:18" ht="15.75" thickTop="1" x14ac:dyDescent="0.25"/>
    <row r="22" spans="1:18" x14ac:dyDescent="0.25">
      <c r="A22" s="277" t="s">
        <v>102</v>
      </c>
    </row>
    <row r="23" spans="1:18" ht="49.5" customHeight="1" x14ac:dyDescent="0.25">
      <c r="A23" s="484" t="s">
        <v>182</v>
      </c>
      <c r="B23" s="484"/>
      <c r="C23" s="484"/>
      <c r="D23" s="484"/>
      <c r="E23" s="484"/>
      <c r="F23" s="484"/>
      <c r="G23" s="484"/>
    </row>
    <row r="24" spans="1:18" ht="30" x14ac:dyDescent="0.25">
      <c r="A24" s="230" t="s">
        <v>97</v>
      </c>
      <c r="B24" s="230" t="s">
        <v>98</v>
      </c>
      <c r="C24" s="230" t="s">
        <v>99</v>
      </c>
      <c r="D24" s="230" t="s">
        <v>100</v>
      </c>
      <c r="E24" s="86"/>
    </row>
    <row r="25" spans="1:18" x14ac:dyDescent="0.25">
      <c r="A25" s="279" t="s">
        <v>181</v>
      </c>
      <c r="E25" s="86"/>
    </row>
    <row r="26" spans="1:18" ht="8.25" customHeight="1" x14ac:dyDescent="0.25">
      <c r="E26" s="86"/>
    </row>
    <row r="27" spans="1:18" s="18" customFormat="1" x14ac:dyDescent="0.25">
      <c r="A27" s="280" t="s">
        <v>144</v>
      </c>
      <c r="B27" s="280"/>
      <c r="C27" s="380">
        <f>+'Payroll Accumulator'!D65</f>
        <v>0</v>
      </c>
      <c r="D27" s="282"/>
      <c r="E27" s="279" t="s">
        <v>149</v>
      </c>
    </row>
    <row r="28" spans="1:18" s="81" customFormat="1" x14ac:dyDescent="0.25">
      <c r="A28" s="280" t="s">
        <v>170</v>
      </c>
      <c r="C28" s="317"/>
      <c r="D28" s="381">
        <f>+'FTE Input'!P15</f>
        <v>0</v>
      </c>
      <c r="E28" s="318" t="s">
        <v>185</v>
      </c>
    </row>
    <row r="29" spans="1:18" s="81" customFormat="1" ht="15.75" thickBot="1" x14ac:dyDescent="0.3">
      <c r="C29" s="281">
        <f>SUM(C27:C28)</f>
        <v>0</v>
      </c>
      <c r="D29" s="281">
        <f>SUM(D27:D28)</f>
        <v>0</v>
      </c>
      <c r="N29" s="82"/>
      <c r="O29" s="82"/>
      <c r="P29" s="82"/>
      <c r="Q29" s="82"/>
    </row>
    <row r="30" spans="1:18" s="81" customFormat="1" ht="15.75" thickTop="1" x14ac:dyDescent="0.25">
      <c r="E30" s="86"/>
      <c r="N30" s="82"/>
      <c r="O30" s="82"/>
      <c r="P30" s="82"/>
      <c r="Q30" s="82"/>
    </row>
    <row r="31" spans="1:18" s="81" customFormat="1" ht="15.75" thickBot="1" x14ac:dyDescent="0.3">
      <c r="L31" s="82"/>
      <c r="N31" s="82"/>
      <c r="O31" s="82"/>
      <c r="P31" s="82"/>
      <c r="Q31" s="82"/>
      <c r="R31" s="82"/>
    </row>
    <row r="32" spans="1:18" s="81" customFormat="1" ht="15.75" x14ac:dyDescent="0.25">
      <c r="A32" s="298" t="s">
        <v>173</v>
      </c>
      <c r="B32" s="299"/>
      <c r="C32" s="362" t="s">
        <v>216</v>
      </c>
      <c r="D32" s="300"/>
      <c r="E32" s="300"/>
      <c r="F32" s="300"/>
      <c r="G32" s="300"/>
      <c r="H32" s="300"/>
      <c r="I32" s="300"/>
      <c r="J32" s="300"/>
      <c r="K32" s="300"/>
      <c r="L32" s="268"/>
      <c r="M32" s="32"/>
      <c r="N32" s="82"/>
      <c r="O32" s="82"/>
      <c r="P32" s="82"/>
      <c r="Q32" s="82"/>
      <c r="R32" s="82"/>
    </row>
    <row r="33" spans="1:19" s="81" customFormat="1" x14ac:dyDescent="0.25">
      <c r="A33" s="33"/>
      <c r="B33" s="18"/>
      <c r="C33" s="18"/>
      <c r="D33" s="18"/>
      <c r="E33" s="18"/>
      <c r="F33" s="18"/>
      <c r="G33" s="18"/>
      <c r="H33" s="18"/>
      <c r="I33" s="18"/>
      <c r="J33" s="18"/>
      <c r="K33" s="18"/>
      <c r="L33" s="86"/>
      <c r="M33" s="34"/>
      <c r="N33" s="82"/>
      <c r="O33" s="82"/>
      <c r="P33" s="82"/>
      <c r="Q33" s="82"/>
    </row>
    <row r="34" spans="1:19" s="81" customFormat="1" ht="31.5" customHeight="1" x14ac:dyDescent="0.25">
      <c r="A34" s="489" t="s">
        <v>174</v>
      </c>
      <c r="B34" s="490"/>
      <c r="C34" s="490"/>
      <c r="D34" s="490"/>
      <c r="E34" s="490"/>
      <c r="F34" s="490"/>
      <c r="G34" s="490"/>
      <c r="H34" s="490"/>
      <c r="I34" s="490"/>
      <c r="J34" s="490"/>
      <c r="K34" s="18"/>
      <c r="L34" s="344">
        <f>+'FTE Input'!N34</f>
        <v>0</v>
      </c>
      <c r="M34" s="34"/>
      <c r="N34" s="374"/>
      <c r="O34" s="374"/>
      <c r="P34" s="374"/>
      <c r="Q34" s="374"/>
    </row>
    <row r="35" spans="1:19" s="81" customFormat="1" x14ac:dyDescent="0.25">
      <c r="A35" s="288"/>
      <c r="B35" s="289"/>
      <c r="C35" s="289"/>
      <c r="D35" s="289"/>
      <c r="E35" s="289"/>
      <c r="F35" s="289"/>
      <c r="G35" s="289"/>
      <c r="H35" s="289"/>
      <c r="I35" s="289"/>
      <c r="J35" s="289"/>
      <c r="K35" s="18"/>
      <c r="L35" s="303"/>
      <c r="M35" s="34"/>
      <c r="N35" s="343"/>
      <c r="O35" s="343"/>
      <c r="P35" s="343"/>
      <c r="Q35" s="343"/>
    </row>
    <row r="36" spans="1:19" s="81" customFormat="1" x14ac:dyDescent="0.25">
      <c r="A36" s="489" t="s">
        <v>175</v>
      </c>
      <c r="B36" s="490"/>
      <c r="C36" s="490"/>
      <c r="D36" s="490"/>
      <c r="E36" s="490"/>
      <c r="F36" s="490"/>
      <c r="G36" s="490"/>
      <c r="H36" s="490"/>
      <c r="I36" s="490"/>
      <c r="J36" s="490"/>
      <c r="K36" s="18"/>
      <c r="L36" s="344">
        <f>+'FTE Input'!N36</f>
        <v>0</v>
      </c>
      <c r="M36" s="34"/>
      <c r="N36" s="374"/>
      <c r="O36" s="374"/>
      <c r="P36" s="374"/>
      <c r="Q36" s="374"/>
    </row>
    <row r="37" spans="1:19" s="81" customFormat="1" x14ac:dyDescent="0.25">
      <c r="A37" s="288"/>
      <c r="B37" s="289"/>
      <c r="C37" s="289"/>
      <c r="D37" s="289"/>
      <c r="E37" s="289"/>
      <c r="F37" s="289"/>
      <c r="G37" s="289"/>
      <c r="H37" s="289"/>
      <c r="I37" s="289"/>
      <c r="J37" s="289"/>
      <c r="K37" s="18"/>
      <c r="L37" s="305"/>
      <c r="M37" s="34"/>
      <c r="N37" s="343"/>
      <c r="O37" s="343"/>
      <c r="P37" s="343"/>
      <c r="Q37" s="343"/>
    </row>
    <row r="38" spans="1:19" s="81" customFormat="1" ht="50.25" customHeight="1" x14ac:dyDescent="0.25">
      <c r="A38" s="489" t="s">
        <v>172</v>
      </c>
      <c r="B38" s="490"/>
      <c r="C38" s="490"/>
      <c r="D38" s="490"/>
      <c r="E38" s="490"/>
      <c r="F38" s="490"/>
      <c r="G38" s="490"/>
      <c r="H38" s="490"/>
      <c r="I38" s="490"/>
      <c r="J38" s="490"/>
      <c r="K38" s="18"/>
      <c r="L38" s="306" t="str">
        <f>IF(L34=L36,"",(IF(L36&gt;L34,"Proceed to step 4", "Complete line 13 of PPP Schedule A by dividing linke 12 by line 11 of that schedule")))</f>
        <v/>
      </c>
      <c r="M38" s="34"/>
      <c r="N38" s="82"/>
      <c r="O38" s="82"/>
      <c r="P38" s="82"/>
      <c r="Q38" s="82"/>
    </row>
    <row r="39" spans="1:19" s="81" customFormat="1" x14ac:dyDescent="0.25">
      <c r="A39" s="288"/>
      <c r="B39" s="289"/>
      <c r="C39" s="289"/>
      <c r="D39" s="289"/>
      <c r="E39" s="289"/>
      <c r="F39" s="289"/>
      <c r="G39" s="289"/>
      <c r="H39" s="289"/>
      <c r="I39" s="289"/>
      <c r="J39" s="289"/>
      <c r="K39" s="18"/>
      <c r="L39" s="296"/>
      <c r="M39" s="34"/>
      <c r="N39" s="82"/>
      <c r="O39" s="82"/>
      <c r="P39" s="82"/>
      <c r="Q39" s="82"/>
    </row>
    <row r="40" spans="1:19" s="81" customFormat="1" x14ac:dyDescent="0.25">
      <c r="A40" s="33" t="s">
        <v>176</v>
      </c>
      <c r="B40" s="18"/>
      <c r="C40" s="18"/>
      <c r="D40" s="18"/>
      <c r="E40" s="18"/>
      <c r="F40" s="18"/>
      <c r="G40" s="18"/>
      <c r="H40" s="18"/>
      <c r="I40" s="18"/>
      <c r="J40" s="18"/>
      <c r="K40" s="18"/>
      <c r="L40" s="344">
        <f>+'FTE Input'!N40</f>
        <v>0</v>
      </c>
      <c r="M40" s="34"/>
      <c r="N40" s="374"/>
      <c r="O40" s="374"/>
      <c r="P40" s="374"/>
      <c r="Q40" s="374"/>
    </row>
    <row r="41" spans="1:19" s="81" customFormat="1" x14ac:dyDescent="0.25">
      <c r="A41" s="33"/>
      <c r="B41" s="18"/>
      <c r="C41" s="18"/>
      <c r="D41" s="18"/>
      <c r="E41" s="18"/>
      <c r="F41" s="18"/>
      <c r="G41" s="18"/>
      <c r="H41" s="18"/>
      <c r="I41" s="18"/>
      <c r="J41" s="18"/>
      <c r="K41" s="18"/>
      <c r="L41" s="305"/>
      <c r="M41" s="34"/>
      <c r="N41" s="343"/>
      <c r="O41" s="343"/>
      <c r="P41" s="343"/>
      <c r="Q41" s="343"/>
    </row>
    <row r="42" spans="1:19" s="81" customFormat="1" ht="49.5" customHeight="1" x14ac:dyDescent="0.25">
      <c r="A42" s="489" t="s">
        <v>180</v>
      </c>
      <c r="B42" s="490"/>
      <c r="C42" s="490"/>
      <c r="D42" s="490"/>
      <c r="E42" s="490"/>
      <c r="F42" s="490"/>
      <c r="G42" s="490"/>
      <c r="H42" s="490"/>
      <c r="I42" s="490"/>
      <c r="J42" s="490"/>
      <c r="K42" s="18"/>
      <c r="L42" s="306" t="str">
        <f>IF((AND(L40&gt;=L36,L40&gt;0,L36&gt;0)),"Enter 1.0 on line 13 of PPP Schedule A",(IF(AND(L40&lt;L36,L40&gt;0,L36&gt;0),"Complete line 13 of PPP Schedule A by dividing linke 12 by line 11 of that schedule","")))</f>
        <v/>
      </c>
      <c r="M42" s="34"/>
    </row>
    <row r="43" spans="1:19" s="81" customFormat="1" ht="15.75" thickBot="1" x14ac:dyDescent="0.3">
      <c r="A43" s="36"/>
      <c r="B43" s="83"/>
      <c r="C43" s="83"/>
      <c r="D43" s="83"/>
      <c r="E43" s="83"/>
      <c r="F43" s="83"/>
      <c r="G43" s="83"/>
      <c r="H43" s="83"/>
      <c r="I43" s="83"/>
      <c r="J43" s="83"/>
      <c r="K43" s="83"/>
      <c r="L43" s="83"/>
      <c r="M43" s="84"/>
    </row>
    <row r="44" spans="1:19" s="81" customFormat="1" ht="15.75" thickBot="1" x14ac:dyDescent="0.3">
      <c r="L44" s="18"/>
    </row>
    <row r="45" spans="1:19" ht="14.25" customHeight="1" x14ac:dyDescent="0.25">
      <c r="A45" s="485" t="s">
        <v>145</v>
      </c>
      <c r="B45" s="486"/>
      <c r="C45" s="486"/>
      <c r="D45" s="486"/>
      <c r="E45" s="486"/>
      <c r="F45" s="486"/>
      <c r="G45" s="486"/>
      <c r="H45" s="486"/>
      <c r="I45" s="486"/>
      <c r="J45" s="486"/>
      <c r="K45" s="486"/>
      <c r="L45" s="486"/>
      <c r="M45" s="487"/>
    </row>
    <row r="46" spans="1:19" ht="46.5" customHeight="1" thickBot="1" x14ac:dyDescent="0.3">
      <c r="A46" s="474"/>
      <c r="B46" s="475"/>
      <c r="C46" s="475"/>
      <c r="D46" s="475"/>
      <c r="E46" s="475"/>
      <c r="F46" s="475"/>
      <c r="G46" s="475"/>
      <c r="H46" s="475"/>
      <c r="I46" s="475"/>
      <c r="J46" s="475"/>
      <c r="K46" s="475"/>
      <c r="L46" s="475"/>
      <c r="M46" s="488"/>
    </row>
    <row r="47" spans="1:19" ht="15.75" thickBot="1" x14ac:dyDescent="0.3"/>
    <row r="48" spans="1:19" s="2" customFormat="1" ht="21" customHeight="1" x14ac:dyDescent="0.35">
      <c r="A48" s="450" t="s">
        <v>184</v>
      </c>
      <c r="B48" s="451"/>
      <c r="C48" s="451"/>
      <c r="D48" s="451"/>
      <c r="E48" s="451"/>
      <c r="F48" s="451"/>
      <c r="G48" s="451"/>
      <c r="H48" s="451"/>
      <c r="I48" s="451"/>
      <c r="J48" s="451"/>
      <c r="K48" s="451"/>
      <c r="L48" s="451"/>
      <c r="M48" s="452"/>
      <c r="N48" s="63"/>
      <c r="O48" s="61"/>
      <c r="P48" s="63"/>
      <c r="Q48" s="63"/>
      <c r="R48" s="63"/>
      <c r="S48" s="61"/>
    </row>
    <row r="49" spans="1:19" s="2" customFormat="1" ht="17.25" customHeight="1" x14ac:dyDescent="0.3">
      <c r="A49" s="179"/>
      <c r="B49" s="180" t="s">
        <v>40</v>
      </c>
      <c r="C49" s="181"/>
      <c r="D49" s="180"/>
      <c r="E49" s="181"/>
      <c r="F49" s="181"/>
      <c r="G49" s="181"/>
      <c r="H49" s="181"/>
      <c r="I49" s="307"/>
      <c r="J49" s="307"/>
      <c r="K49" s="307"/>
      <c r="L49" s="307"/>
      <c r="M49" s="308"/>
      <c r="N49" s="61"/>
      <c r="O49" s="61"/>
      <c r="P49" s="61"/>
      <c r="Q49" s="61"/>
      <c r="R49" s="61"/>
      <c r="S49" s="61"/>
    </row>
    <row r="50" spans="1:19" s="2" customFormat="1" ht="17.25" customHeight="1" x14ac:dyDescent="0.3">
      <c r="A50" s="309"/>
      <c r="B50" s="180" t="s">
        <v>86</v>
      </c>
      <c r="C50" s="181"/>
      <c r="D50" s="180"/>
      <c r="E50" s="181"/>
      <c r="F50" s="181"/>
      <c r="G50" s="181"/>
      <c r="H50" s="181"/>
      <c r="I50" s="307"/>
      <c r="J50" s="307"/>
      <c r="K50" s="307"/>
      <c r="L50" s="307"/>
      <c r="M50" s="308"/>
      <c r="N50" s="61"/>
      <c r="O50" s="61"/>
      <c r="P50" s="61"/>
      <c r="Q50" s="61"/>
      <c r="R50" s="61"/>
      <c r="S50" s="61"/>
    </row>
    <row r="51" spans="1:19" s="81" customFormat="1" ht="21.75" thickBot="1" x14ac:dyDescent="0.4">
      <c r="A51" s="432" t="s">
        <v>85</v>
      </c>
      <c r="B51" s="433"/>
      <c r="C51" s="433"/>
      <c r="D51" s="433"/>
      <c r="E51" s="433"/>
      <c r="F51" s="433"/>
      <c r="G51" s="433"/>
      <c r="H51" s="433"/>
      <c r="I51" s="433"/>
      <c r="J51" s="433"/>
      <c r="K51" s="433"/>
      <c r="L51" s="433"/>
      <c r="M51" s="434"/>
      <c r="N51" s="88"/>
      <c r="O51" s="88"/>
      <c r="P51" s="88"/>
      <c r="Q51" s="88"/>
      <c r="R51" s="88"/>
      <c r="S51" s="82"/>
    </row>
  </sheetData>
  <sheetProtection algorithmName="SHA-512" hashValue="cqZTOh7JNbhCHw9wNghs+2TJeD4WWkxxzpfZNb5+vF36khRS/S52OM0F3LLcY4aFGwUAjczEzUACrREctJPOqw==" saltValue="1lUdLCfQEBE4vBnfDoQ47A==" spinCount="100000" sheet="1" objects="1" scenarios="1"/>
  <mergeCells count="9">
    <mergeCell ref="A23:G23"/>
    <mergeCell ref="A45:M46"/>
    <mergeCell ref="A48:M48"/>
    <mergeCell ref="A51:M51"/>
    <mergeCell ref="A12:G12"/>
    <mergeCell ref="A34:J34"/>
    <mergeCell ref="A36:J36"/>
    <mergeCell ref="A38:J38"/>
    <mergeCell ref="A42:J42"/>
  </mergeCells>
  <hyperlinks>
    <hyperlink ref="B49" r:id="rId1" display="at aicpa.org/sba." xr:uid="{1ED6FCAF-EFFF-436F-BC05-E516F4493F28}"/>
    <hyperlink ref="B50" r:id="rId2" display="The SBA forgiveness application is online here:" xr:uid="{7F624218-6589-415F-AF36-81A840AF2B45}"/>
  </hyperlinks>
  <pageMargins left="0.7" right="0.7" top="0.75" bottom="0.75" header="0.3" footer="0.3"/>
  <pageSetup scale="5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96E98-F255-44AB-8955-6987BC20A78B}">
  <sheetPr>
    <pageSetUpPr fitToPage="1"/>
  </sheetPr>
  <dimension ref="A1:W40"/>
  <sheetViews>
    <sheetView workbookViewId="0">
      <selection activeCell="F21" sqref="F21"/>
    </sheetView>
  </sheetViews>
  <sheetFormatPr defaultRowHeight="15" x14ac:dyDescent="0.25"/>
  <cols>
    <col min="1" max="1" width="25.42578125" customWidth="1"/>
    <col min="2" max="2" width="15" customWidth="1"/>
    <col min="3" max="3" width="15.85546875" customWidth="1"/>
    <col min="4" max="4" width="3" customWidth="1"/>
    <col min="5" max="5" width="26" customWidth="1"/>
    <col min="6" max="6" width="18.42578125" customWidth="1"/>
    <col min="7" max="10" width="15.140625" customWidth="1"/>
    <col min="11" max="11" width="19.7109375" customWidth="1"/>
    <col min="12" max="13" width="15.140625" customWidth="1"/>
    <col min="14" max="14" width="15.140625" style="81" customWidth="1"/>
    <col min="15" max="15" width="4.28515625" style="18" customWidth="1"/>
    <col min="16" max="16" width="23.5703125" bestFit="1" customWidth="1"/>
    <col min="17" max="17" width="6" customWidth="1"/>
  </cols>
  <sheetData>
    <row r="1" spans="1:16" ht="21" x14ac:dyDescent="0.35">
      <c r="A1" s="19" t="s">
        <v>105</v>
      </c>
      <c r="G1" s="61"/>
      <c r="H1" s="61"/>
    </row>
    <row r="2" spans="1:16" ht="21" x14ac:dyDescent="0.35">
      <c r="A2" s="19" t="s">
        <v>1</v>
      </c>
    </row>
    <row r="3" spans="1:16" ht="21" x14ac:dyDescent="0.35">
      <c r="A3" s="5" t="s">
        <v>155</v>
      </c>
      <c r="C3" s="82"/>
      <c r="D3" s="82"/>
    </row>
    <row r="4" spans="1:16" s="81" customFormat="1" ht="21" x14ac:dyDescent="0.35">
      <c r="A4" s="5"/>
      <c r="C4" s="82"/>
      <c r="D4" s="82"/>
      <c r="O4" s="18"/>
    </row>
    <row r="5" spans="1:16" s="81" customFormat="1" ht="18.75" x14ac:dyDescent="0.3">
      <c r="A5" s="60" t="s">
        <v>158</v>
      </c>
      <c r="B5" s="60"/>
      <c r="C5" s="206"/>
      <c r="D5" s="206"/>
      <c r="E5" s="82"/>
      <c r="F5" s="82"/>
      <c r="G5" s="82"/>
      <c r="O5" s="18"/>
    </row>
    <row r="6" spans="1:16" s="81" customFormat="1" ht="18.75" x14ac:dyDescent="0.3">
      <c r="A6" s="185" t="s">
        <v>164</v>
      </c>
      <c r="B6" s="92"/>
      <c r="C6" s="186"/>
      <c r="D6" s="186"/>
      <c r="E6" s="287"/>
      <c r="F6" s="50"/>
      <c r="G6" s="82"/>
      <c r="O6" s="18"/>
    </row>
    <row r="7" spans="1:16" s="81" customFormat="1" ht="18.75" x14ac:dyDescent="0.3">
      <c r="A7" s="98"/>
      <c r="E7" s="287"/>
      <c r="F7" s="50"/>
      <c r="G7" s="82"/>
      <c r="O7" s="18"/>
    </row>
    <row r="8" spans="1:16" s="6" customFormat="1" ht="18.75" x14ac:dyDescent="0.3">
      <c r="A8" s="20" t="s">
        <v>21</v>
      </c>
      <c r="E8" s="50"/>
      <c r="F8" s="50"/>
      <c r="G8" s="50"/>
      <c r="O8" s="22"/>
    </row>
    <row r="9" spans="1:16" s="6" customFormat="1" x14ac:dyDescent="0.25">
      <c r="A9" s="6" t="s">
        <v>162</v>
      </c>
      <c r="O9" s="22"/>
    </row>
    <row r="10" spans="1:16" s="6" customFormat="1" x14ac:dyDescent="0.25">
      <c r="O10" s="22"/>
    </row>
    <row r="11" spans="1:16" s="127" customFormat="1" x14ac:dyDescent="0.25">
      <c r="A11" s="124" t="s">
        <v>47</v>
      </c>
      <c r="B11" s="125"/>
      <c r="C11" s="126"/>
      <c r="D11" s="126"/>
      <c r="E11" s="126"/>
      <c r="F11" s="126"/>
      <c r="G11" s="126"/>
      <c r="H11" s="126"/>
      <c r="I11" s="126"/>
      <c r="J11" s="126"/>
      <c r="K11" s="126"/>
      <c r="L11" s="126"/>
      <c r="M11" s="126"/>
      <c r="N11" s="126"/>
      <c r="O11" s="126"/>
      <c r="P11" s="126"/>
    </row>
    <row r="12" spans="1:16" s="127" customFormat="1" x14ac:dyDescent="0.25">
      <c r="A12" s="124"/>
      <c r="B12" s="125" t="s">
        <v>48</v>
      </c>
      <c r="C12" s="126"/>
      <c r="D12" s="126"/>
      <c r="E12" s="126"/>
      <c r="F12" s="126"/>
      <c r="G12" s="126"/>
      <c r="H12" s="126"/>
      <c r="I12" s="126"/>
      <c r="J12" s="126"/>
      <c r="K12" s="126"/>
      <c r="L12" s="126"/>
      <c r="M12" s="126"/>
      <c r="N12" s="126"/>
      <c r="O12" s="126"/>
      <c r="P12" s="126"/>
    </row>
    <row r="13" spans="1:16" s="127" customFormat="1" x14ac:dyDescent="0.25">
      <c r="A13" s="128"/>
      <c r="B13" s="125" t="s">
        <v>49</v>
      </c>
      <c r="C13" s="126"/>
      <c r="D13" s="126"/>
      <c r="E13" s="126"/>
      <c r="F13" s="126"/>
      <c r="G13" s="126"/>
      <c r="H13" s="126"/>
      <c r="I13" s="126"/>
      <c r="J13" s="126"/>
      <c r="K13" s="126"/>
      <c r="L13" s="126"/>
      <c r="M13" s="126"/>
      <c r="N13" s="126"/>
      <c r="O13" s="126"/>
      <c r="P13" s="126"/>
    </row>
    <row r="14" spans="1:16" s="127" customFormat="1" x14ac:dyDescent="0.25">
      <c r="A14" s="128"/>
      <c r="B14" s="125" t="s">
        <v>50</v>
      </c>
      <c r="C14" s="126"/>
      <c r="D14" s="126"/>
      <c r="E14" s="126"/>
      <c r="F14" s="126"/>
      <c r="G14" s="126"/>
      <c r="H14" s="126"/>
      <c r="I14" s="126"/>
      <c r="J14" s="126"/>
      <c r="K14" s="126"/>
      <c r="L14" s="126"/>
      <c r="M14" s="126"/>
      <c r="N14" s="126"/>
      <c r="O14" s="126"/>
      <c r="P14" s="126"/>
    </row>
    <row r="15" spans="1:16" s="127" customFormat="1" x14ac:dyDescent="0.25">
      <c r="A15" s="128"/>
      <c r="B15" s="129" t="s">
        <v>88</v>
      </c>
      <c r="C15" s="126"/>
      <c r="D15" s="126"/>
      <c r="E15" s="126"/>
      <c r="F15" s="126"/>
      <c r="G15" s="126"/>
      <c r="H15" s="126"/>
      <c r="I15" s="126"/>
      <c r="J15" s="126"/>
      <c r="K15" s="126"/>
      <c r="L15" s="126"/>
      <c r="M15" s="126"/>
      <c r="N15" s="126"/>
      <c r="O15" s="126"/>
      <c r="P15" s="126"/>
    </row>
    <row r="16" spans="1:16" s="127" customFormat="1" x14ac:dyDescent="0.25">
      <c r="A16" s="128"/>
      <c r="B16" s="129" t="s">
        <v>234</v>
      </c>
      <c r="C16" s="126"/>
      <c r="D16" s="126"/>
      <c r="E16" s="126"/>
      <c r="F16" s="126"/>
      <c r="G16" s="126"/>
      <c r="H16" s="126"/>
      <c r="I16" s="126"/>
      <c r="J16" s="126"/>
      <c r="K16" s="126"/>
      <c r="L16" s="126"/>
      <c r="M16" s="126"/>
      <c r="N16" s="126"/>
      <c r="O16" s="126"/>
      <c r="P16" s="126"/>
    </row>
    <row r="17" spans="1:23" s="6" customFormat="1" x14ac:dyDescent="0.25">
      <c r="B17" s="7"/>
      <c r="C17" s="79"/>
      <c r="D17" s="79"/>
      <c r="E17" s="122"/>
      <c r="F17" s="123"/>
      <c r="G17" s="123"/>
      <c r="H17" s="123"/>
      <c r="I17" s="123"/>
      <c r="J17" s="123"/>
      <c r="K17" s="123"/>
      <c r="L17" s="123"/>
      <c r="M17" s="123"/>
      <c r="N17" s="123"/>
      <c r="O17" s="79"/>
      <c r="P17" s="79"/>
    </row>
    <row r="18" spans="1:23" s="6" customFormat="1" x14ac:dyDescent="0.25">
      <c r="A18" s="506" t="s">
        <v>17</v>
      </c>
      <c r="B18" s="504" t="s">
        <v>4</v>
      </c>
      <c r="C18" s="504" t="s">
        <v>5</v>
      </c>
      <c r="D18" s="79"/>
      <c r="E18" s="500" t="s">
        <v>92</v>
      </c>
      <c r="F18" s="502" t="s">
        <v>54</v>
      </c>
      <c r="G18" s="491" t="s">
        <v>46</v>
      </c>
      <c r="H18" s="492"/>
      <c r="I18" s="492"/>
      <c r="J18" s="492"/>
      <c r="K18" s="492"/>
      <c r="L18" s="492"/>
      <c r="M18" s="492"/>
      <c r="N18" s="493"/>
      <c r="O18" s="79"/>
      <c r="P18" s="100"/>
      <c r="Q18" s="22"/>
    </row>
    <row r="19" spans="1:23" s="6" customFormat="1" ht="42" customHeight="1" x14ac:dyDescent="0.25">
      <c r="A19" s="507"/>
      <c r="B19" s="505"/>
      <c r="C19" s="505"/>
      <c r="D19" s="79"/>
      <c r="E19" s="501"/>
      <c r="F19" s="503"/>
      <c r="G19" s="152" t="s">
        <v>94</v>
      </c>
      <c r="H19" s="141" t="s">
        <v>235</v>
      </c>
      <c r="I19" s="141" t="s">
        <v>13</v>
      </c>
      <c r="J19" s="141" t="s">
        <v>14</v>
      </c>
      <c r="K19" s="141" t="s">
        <v>15</v>
      </c>
      <c r="L19" s="141" t="s">
        <v>16</v>
      </c>
      <c r="M19" s="141" t="s">
        <v>12</v>
      </c>
      <c r="N19" s="153" t="s">
        <v>95</v>
      </c>
      <c r="O19" s="79"/>
      <c r="P19" s="100"/>
      <c r="Q19" s="22"/>
    </row>
    <row r="20" spans="1:23" s="6" customFormat="1" ht="23.25" customHeight="1" x14ac:dyDescent="0.25">
      <c r="A20" s="9"/>
      <c r="B20" s="9"/>
      <c r="C20" s="9"/>
      <c r="D20" s="9"/>
      <c r="E20" s="8"/>
      <c r="F20" s="8"/>
      <c r="G20" s="154"/>
      <c r="H20" s="24"/>
      <c r="I20" s="24"/>
      <c r="J20" s="24"/>
      <c r="K20" s="24"/>
      <c r="L20" s="24"/>
      <c r="M20" s="24"/>
      <c r="N20" s="155"/>
      <c r="O20" s="24"/>
      <c r="P20" s="160"/>
    </row>
    <row r="21" spans="1:23" s="6" customFormat="1" x14ac:dyDescent="0.25">
      <c r="A21" s="9">
        <v>1</v>
      </c>
      <c r="B21" s="23" t="str">
        <f>IF('PPP Forgiveness Calculator'!C14=0," ",'PPP Forgiveness Calculator'!C14)</f>
        <v xml:space="preserve"> </v>
      </c>
      <c r="C21" s="23" t="str">
        <f>IF('PPP Forgiveness Calculator'!$C$14=0,"",B21+6)</f>
        <v/>
      </c>
      <c r="D21" s="23"/>
      <c r="E21" s="26"/>
      <c r="F21" s="26"/>
      <c r="G21" s="156"/>
      <c r="H21" s="91"/>
      <c r="I21" s="91"/>
      <c r="J21" s="91"/>
      <c r="K21" s="91"/>
      <c r="L21" s="91"/>
      <c r="M21" s="91"/>
      <c r="N21" s="157">
        <f>SUM(G21:M21)</f>
        <v>0</v>
      </c>
      <c r="O21" s="27"/>
      <c r="P21" s="51"/>
    </row>
    <row r="22" spans="1:23" s="6" customFormat="1" x14ac:dyDescent="0.25">
      <c r="A22" s="9">
        <v>2</v>
      </c>
      <c r="B22" s="23" t="str">
        <f>IF('PPP Forgiveness Calculator'!$C$14=0," ",C21+1)</f>
        <v xml:space="preserve"> </v>
      </c>
      <c r="C22" s="23" t="str">
        <f>IF('PPP Forgiveness Calculator'!$C$14=0,"",B22+6)</f>
        <v/>
      </c>
      <c r="D22" s="23"/>
      <c r="E22" s="26"/>
      <c r="F22" s="26"/>
      <c r="G22" s="156"/>
      <c r="H22" s="91"/>
      <c r="I22" s="91"/>
      <c r="J22" s="91"/>
      <c r="K22" s="91"/>
      <c r="L22" s="91"/>
      <c r="M22" s="91"/>
      <c r="N22" s="157">
        <f t="shared" ref="N22:N28" si="0">SUM(G22:M22)</f>
        <v>0</v>
      </c>
      <c r="O22" s="27"/>
      <c r="P22" s="51"/>
    </row>
    <row r="23" spans="1:23" s="6" customFormat="1" x14ac:dyDescent="0.25">
      <c r="A23" s="9">
        <v>3</v>
      </c>
      <c r="B23" s="23" t="str">
        <f>IF('PPP Forgiveness Calculator'!$C$14=0," ",C22+1)</f>
        <v xml:space="preserve"> </v>
      </c>
      <c r="C23" s="23" t="str">
        <f>IF('PPP Forgiveness Calculator'!$C$14=0,"",B23+6)</f>
        <v/>
      </c>
      <c r="D23" s="23"/>
      <c r="E23" s="26"/>
      <c r="F23" s="26"/>
      <c r="G23" s="156"/>
      <c r="H23" s="91"/>
      <c r="I23" s="91"/>
      <c r="J23" s="91"/>
      <c r="K23" s="91"/>
      <c r="L23" s="91"/>
      <c r="M23" s="91"/>
      <c r="N23" s="157">
        <f t="shared" si="0"/>
        <v>0</v>
      </c>
      <c r="O23" s="27"/>
      <c r="P23" s="51"/>
    </row>
    <row r="24" spans="1:23" s="6" customFormat="1" x14ac:dyDescent="0.25">
      <c r="A24" s="9">
        <v>4</v>
      </c>
      <c r="B24" s="23" t="str">
        <f>IF('PPP Forgiveness Calculator'!$C$14=0," ",C23+1)</f>
        <v xml:space="preserve"> </v>
      </c>
      <c r="C24" s="23" t="str">
        <f>IF('PPP Forgiveness Calculator'!$C$14=0,"",B24+6)</f>
        <v/>
      </c>
      <c r="D24" s="23"/>
      <c r="E24" s="26"/>
      <c r="F24" s="26"/>
      <c r="G24" s="156"/>
      <c r="H24" s="91"/>
      <c r="I24" s="91"/>
      <c r="J24" s="91"/>
      <c r="K24" s="91"/>
      <c r="L24" s="91"/>
      <c r="M24" s="91"/>
      <c r="N24" s="157">
        <f t="shared" si="0"/>
        <v>0</v>
      </c>
      <c r="O24" s="27"/>
      <c r="P24" s="51"/>
    </row>
    <row r="25" spans="1:23" s="6" customFormat="1" x14ac:dyDescent="0.25">
      <c r="A25" s="9">
        <v>5</v>
      </c>
      <c r="B25" s="23" t="str">
        <f>IF('PPP Forgiveness Calculator'!$C$14=0," ",C24+1)</f>
        <v xml:space="preserve"> </v>
      </c>
      <c r="C25" s="23" t="str">
        <f>IF('PPP Forgiveness Calculator'!$C$14=0,"",B25+6)</f>
        <v/>
      </c>
      <c r="D25" s="23"/>
      <c r="E25" s="26"/>
      <c r="F25" s="26"/>
      <c r="G25" s="156"/>
      <c r="H25" s="91"/>
      <c r="I25" s="91"/>
      <c r="J25" s="91"/>
      <c r="K25" s="91"/>
      <c r="L25" s="91"/>
      <c r="M25" s="91"/>
      <c r="N25" s="157">
        <f t="shared" si="0"/>
        <v>0</v>
      </c>
      <c r="O25" s="27"/>
      <c r="P25" s="51"/>
    </row>
    <row r="26" spans="1:23" s="6" customFormat="1" x14ac:dyDescent="0.25">
      <c r="A26" s="9">
        <v>6</v>
      </c>
      <c r="B26" s="23" t="str">
        <f>IF('PPP Forgiveness Calculator'!$C$14=0," ",C25+1)</f>
        <v xml:space="preserve"> </v>
      </c>
      <c r="C26" s="23" t="str">
        <f>IF('PPP Forgiveness Calculator'!$C$14=0,"",B26+6)</f>
        <v/>
      </c>
      <c r="D26" s="23"/>
      <c r="E26" s="26"/>
      <c r="F26" s="26"/>
      <c r="G26" s="156"/>
      <c r="H26" s="91"/>
      <c r="I26" s="91"/>
      <c r="J26" s="91"/>
      <c r="K26" s="91"/>
      <c r="L26" s="91"/>
      <c r="M26" s="91"/>
      <c r="N26" s="157">
        <f t="shared" si="0"/>
        <v>0</v>
      </c>
      <c r="O26" s="27"/>
      <c r="P26" s="51"/>
    </row>
    <row r="27" spans="1:23" s="6" customFormat="1" x14ac:dyDescent="0.25">
      <c r="A27" s="9">
        <v>7</v>
      </c>
      <c r="B27" s="23" t="str">
        <f>IF('PPP Forgiveness Calculator'!$C$14=0," ",C26+1)</f>
        <v xml:space="preserve"> </v>
      </c>
      <c r="C27" s="23" t="str">
        <f>IF('PPP Forgiveness Calculator'!$C$14=0,"",B27+6)</f>
        <v/>
      </c>
      <c r="D27" s="23"/>
      <c r="E27" s="26"/>
      <c r="F27" s="26"/>
      <c r="G27" s="156"/>
      <c r="H27" s="91"/>
      <c r="I27" s="91"/>
      <c r="J27" s="91"/>
      <c r="K27" s="91"/>
      <c r="L27" s="91"/>
      <c r="M27" s="91"/>
      <c r="N27" s="157">
        <f t="shared" si="0"/>
        <v>0</v>
      </c>
      <c r="O27" s="27"/>
      <c r="P27" s="51"/>
    </row>
    <row r="28" spans="1:23" s="6" customFormat="1" x14ac:dyDescent="0.25">
      <c r="A28" s="9">
        <v>8</v>
      </c>
      <c r="B28" s="23" t="str">
        <f>IF('PPP Forgiveness Calculator'!$C$14=0," ",C27+1)</f>
        <v xml:space="preserve"> </v>
      </c>
      <c r="C28" s="23" t="str">
        <f>IF('PPP Forgiveness Calculator'!$C$14=0,"",B28+6)</f>
        <v/>
      </c>
      <c r="D28" s="23"/>
      <c r="E28" s="29"/>
      <c r="F28" s="29"/>
      <c r="G28" s="158"/>
      <c r="H28" s="29"/>
      <c r="I28" s="29"/>
      <c r="J28" s="29"/>
      <c r="K28" s="29"/>
      <c r="L28" s="29"/>
      <c r="M28" s="29"/>
      <c r="N28" s="161">
        <f t="shared" si="0"/>
        <v>0</v>
      </c>
      <c r="O28" s="27"/>
      <c r="P28" s="51"/>
    </row>
    <row r="29" spans="1:23" s="6" customFormat="1" x14ac:dyDescent="0.25">
      <c r="E29" s="28"/>
      <c r="F29" s="28"/>
      <c r="G29" s="159"/>
      <c r="H29" s="27"/>
      <c r="I29" s="27"/>
      <c r="J29" s="27"/>
      <c r="K29" s="27"/>
      <c r="L29" s="27"/>
      <c r="M29" s="27"/>
      <c r="N29" s="157"/>
      <c r="O29" s="27"/>
      <c r="P29" s="51"/>
      <c r="R29" s="50"/>
      <c r="S29" s="50"/>
      <c r="T29" s="50"/>
      <c r="U29" s="50"/>
      <c r="V29" s="50"/>
      <c r="W29" s="50"/>
    </row>
    <row r="30" spans="1:23" s="6" customFormat="1" ht="15.75" thickBot="1" x14ac:dyDescent="0.3">
      <c r="C30" s="9" t="s">
        <v>3</v>
      </c>
      <c r="E30" s="151">
        <f>SUM(E21:E28)</f>
        <v>0</v>
      </c>
      <c r="F30" s="151">
        <f>SUM(F21:F28)</f>
        <v>0</v>
      </c>
      <c r="G30" s="162">
        <f t="shared" ref="G30:L30" si="1">SUM(G21:G28)</f>
        <v>0</v>
      </c>
      <c r="H30" s="30">
        <f t="shared" si="1"/>
        <v>0</v>
      </c>
      <c r="I30" s="30">
        <f t="shared" si="1"/>
        <v>0</v>
      </c>
      <c r="J30" s="30">
        <f t="shared" si="1"/>
        <v>0</v>
      </c>
      <c r="K30" s="30">
        <f t="shared" si="1"/>
        <v>0</v>
      </c>
      <c r="L30" s="30">
        <f t="shared" si="1"/>
        <v>0</v>
      </c>
      <c r="M30" s="30">
        <f>SUM(M21:M28)</f>
        <v>0</v>
      </c>
      <c r="N30" s="290">
        <f>SUM(N21:N28)</f>
        <v>0</v>
      </c>
      <c r="O30" s="27"/>
      <c r="P30" s="51"/>
      <c r="R30" s="50"/>
      <c r="S30" s="50"/>
      <c r="T30" s="50"/>
      <c r="U30" s="50"/>
      <c r="V30" s="50"/>
      <c r="W30" s="50"/>
    </row>
    <row r="31" spans="1:23" s="6" customFormat="1" ht="16.5" thickTop="1" thickBot="1" x14ac:dyDescent="0.3">
      <c r="O31" s="22"/>
      <c r="P31" s="42"/>
      <c r="Q31" s="50"/>
      <c r="R31" s="50"/>
      <c r="S31" s="50"/>
      <c r="T31" s="50"/>
      <c r="U31" s="50"/>
      <c r="V31" s="50"/>
      <c r="W31" s="50"/>
    </row>
    <row r="32" spans="1:23" ht="15" customHeight="1" x14ac:dyDescent="0.25">
      <c r="A32" s="494" t="s">
        <v>236</v>
      </c>
      <c r="B32" s="495"/>
      <c r="C32" s="495"/>
      <c r="D32" s="495"/>
      <c r="E32" s="495"/>
      <c r="F32" s="495"/>
      <c r="G32" s="495"/>
      <c r="H32" s="495"/>
      <c r="I32" s="495"/>
      <c r="J32" s="495"/>
      <c r="K32" s="495"/>
      <c r="L32" s="495"/>
      <c r="M32" s="495"/>
      <c r="N32" s="496"/>
      <c r="P32" s="42"/>
      <c r="Q32" s="82"/>
      <c r="R32" s="14"/>
      <c r="S32" s="14"/>
    </row>
    <row r="33" spans="1:19" ht="34.5" customHeight="1" thickBot="1" x14ac:dyDescent="0.3">
      <c r="A33" s="497"/>
      <c r="B33" s="498"/>
      <c r="C33" s="498"/>
      <c r="D33" s="498"/>
      <c r="E33" s="498"/>
      <c r="F33" s="498"/>
      <c r="G33" s="498"/>
      <c r="H33" s="498"/>
      <c r="I33" s="498"/>
      <c r="J33" s="498"/>
      <c r="K33" s="498"/>
      <c r="L33" s="498"/>
      <c r="M33" s="498"/>
      <c r="N33" s="499"/>
    </row>
    <row r="34" spans="1:19" ht="6" customHeight="1" x14ac:dyDescent="0.25">
      <c r="A34" s="184"/>
      <c r="B34" s="184"/>
      <c r="C34" s="184"/>
      <c r="D34" s="184"/>
      <c r="E34" s="184"/>
      <c r="F34" s="184"/>
      <c r="G34" s="184"/>
      <c r="H34" s="184"/>
      <c r="I34" s="184"/>
      <c r="J34" s="184"/>
      <c r="K34" s="184"/>
      <c r="L34" s="184"/>
      <c r="M34" s="184"/>
      <c r="N34" s="140"/>
    </row>
    <row r="35" spans="1:19" ht="15.75" thickBot="1" x14ac:dyDescent="0.3"/>
    <row r="36" spans="1:19" s="2" customFormat="1" ht="24.75" customHeight="1" x14ac:dyDescent="0.35">
      <c r="A36" s="450" t="s">
        <v>177</v>
      </c>
      <c r="B36" s="451"/>
      <c r="C36" s="451"/>
      <c r="D36" s="451"/>
      <c r="E36" s="451"/>
      <c r="F36" s="451"/>
      <c r="G36" s="451"/>
      <c r="H36" s="451"/>
      <c r="I36" s="452"/>
      <c r="J36" s="63"/>
      <c r="K36" s="63"/>
      <c r="L36" s="63"/>
      <c r="M36" s="65"/>
      <c r="N36" s="63"/>
      <c r="O36" s="61"/>
      <c r="P36" s="63"/>
      <c r="Q36" s="63"/>
      <c r="R36" s="63"/>
      <c r="S36" s="61"/>
    </row>
    <row r="37" spans="1:19" s="2" customFormat="1" ht="17.25" customHeight="1" x14ac:dyDescent="0.3">
      <c r="A37" s="179"/>
      <c r="B37" s="180" t="s">
        <v>40</v>
      </c>
      <c r="C37" s="181"/>
      <c r="D37" s="307"/>
      <c r="E37" s="181"/>
      <c r="F37" s="181"/>
      <c r="G37" s="181"/>
      <c r="H37" s="181"/>
      <c r="I37" s="308"/>
      <c r="J37" s="61"/>
      <c r="K37" s="61"/>
      <c r="L37" s="61"/>
      <c r="M37" s="61"/>
      <c r="N37" s="61"/>
      <c r="O37" s="61"/>
      <c r="P37" s="61"/>
      <c r="Q37" s="61"/>
      <c r="R37" s="61"/>
      <c r="S37" s="61"/>
    </row>
    <row r="38" spans="1:19" s="2" customFormat="1" ht="17.25" customHeight="1" x14ac:dyDescent="0.3">
      <c r="A38" s="309"/>
      <c r="B38" s="180" t="s">
        <v>86</v>
      </c>
      <c r="C38" s="181"/>
      <c r="D38" s="180"/>
      <c r="E38" s="181"/>
      <c r="F38" s="181"/>
      <c r="G38" s="181"/>
      <c r="H38" s="181"/>
      <c r="I38" s="308"/>
      <c r="J38" s="61"/>
      <c r="K38" s="61"/>
      <c r="L38" s="61"/>
      <c r="M38" s="61"/>
      <c r="N38" s="61"/>
      <c r="O38" s="61"/>
      <c r="P38" s="61"/>
      <c r="Q38" s="61"/>
      <c r="R38" s="61"/>
      <c r="S38" s="61"/>
    </row>
    <row r="39" spans="1:19" ht="21.75" thickBot="1" x14ac:dyDescent="0.4">
      <c r="A39" s="432" t="s">
        <v>85</v>
      </c>
      <c r="B39" s="433"/>
      <c r="C39" s="433"/>
      <c r="D39" s="433"/>
      <c r="E39" s="433"/>
      <c r="F39" s="433"/>
      <c r="G39" s="433"/>
      <c r="H39" s="433"/>
      <c r="I39" s="434"/>
      <c r="J39" s="88"/>
      <c r="K39" s="88"/>
      <c r="L39" s="88"/>
      <c r="M39" s="88"/>
      <c r="N39" s="88"/>
      <c r="O39" s="88"/>
      <c r="P39" s="64"/>
      <c r="Q39" s="64"/>
      <c r="R39" s="64"/>
      <c r="S39" s="14"/>
    </row>
    <row r="40" spans="1:19" ht="6" customHeight="1" x14ac:dyDescent="0.25"/>
  </sheetData>
  <sheetProtection algorithmName="SHA-512" hashValue="RYGastrKVuEmt3qRWapwhSn+ZlL07t3KJ4o/f99qI2bjQIfzBf7txcMmVwXXDW0Hrz5PfgFlbcEjbtE6Al/HeQ==" saltValue="60vc+bojrTFz0Tl8/CC/WA==" spinCount="100000" sheet="1" formatColumns="0" formatRows="0"/>
  <protectedRanges>
    <protectedRange sqref="B11:B16 E21:N28" name="Range1"/>
  </protectedRanges>
  <mergeCells count="9">
    <mergeCell ref="A39:I39"/>
    <mergeCell ref="A36:I36"/>
    <mergeCell ref="G18:N18"/>
    <mergeCell ref="A32:N33"/>
    <mergeCell ref="E18:E19"/>
    <mergeCell ref="F18:F19"/>
    <mergeCell ref="B18:B19"/>
    <mergeCell ref="C18:C19"/>
    <mergeCell ref="A18:A19"/>
  </mergeCells>
  <hyperlinks>
    <hyperlink ref="B37" r:id="rId1" display="at aicpa.org/sba." xr:uid="{4FFECAE0-8D26-496B-AA76-E3FBB96D1A3D}"/>
    <hyperlink ref="B38" r:id="rId2" display="The SBA forgiveness application is online here:" xr:uid="{F7752AAA-8528-4294-BAF6-DFB0F3F77846}"/>
  </hyperlinks>
  <pageMargins left="0.7" right="0.7" top="0.75" bottom="0.75" header="0.3" footer="0.3"/>
  <pageSetup scale="5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B2C38-5B8D-4302-9FB1-AB27BC6FE1C4}">
  <sheetPr>
    <pageSetUpPr fitToPage="1"/>
  </sheetPr>
  <dimension ref="A1:AE128"/>
  <sheetViews>
    <sheetView tabSelected="1" topLeftCell="K25" zoomScale="90" zoomScaleNormal="90" workbookViewId="0">
      <selection activeCell="AD33" sqref="AD33"/>
    </sheetView>
  </sheetViews>
  <sheetFormatPr defaultColWidth="9.140625" defaultRowHeight="15" x14ac:dyDescent="0.25"/>
  <cols>
    <col min="1" max="1" width="25.28515625" style="81" customWidth="1"/>
    <col min="2" max="2" width="21.28515625" style="81" customWidth="1"/>
    <col min="3" max="3" width="23.28515625" style="81" customWidth="1"/>
    <col min="4" max="4" width="30.140625" style="81" customWidth="1"/>
    <col min="5" max="5" width="28" style="81" customWidth="1"/>
    <col min="6" max="6" width="12.5703125" style="81" customWidth="1"/>
    <col min="7" max="7" width="15.7109375" style="81" customWidth="1"/>
    <col min="8" max="8" width="15.85546875" style="81" customWidth="1"/>
    <col min="9" max="9" width="17.5703125" style="81" customWidth="1"/>
    <col min="10" max="11" width="20.140625" style="81" customWidth="1"/>
    <col min="12" max="12" width="17" style="81" customWidth="1"/>
    <col min="13" max="13" width="15" style="81" customWidth="1"/>
    <col min="14" max="15" width="14.5703125" style="81" customWidth="1"/>
    <col min="16" max="17" width="13.28515625" style="81" customWidth="1"/>
    <col min="18" max="18" width="15" style="81" customWidth="1"/>
    <col min="19" max="19" width="16.140625" style="81" customWidth="1"/>
    <col min="20" max="20" width="12.28515625" style="81" customWidth="1"/>
    <col min="21" max="22" width="14.5703125" style="81" customWidth="1"/>
    <col min="23" max="24" width="12.140625" style="81" customWidth="1"/>
    <col min="25" max="25" width="15.85546875" style="81" customWidth="1"/>
    <col min="26" max="26" width="13.140625" style="81" customWidth="1"/>
    <col min="27" max="27" width="14.5703125" style="81" customWidth="1"/>
    <col min="28" max="28" width="14.7109375" style="81" customWidth="1"/>
    <col min="29" max="29" width="19.140625" style="81" customWidth="1"/>
    <col min="30" max="16384" width="9.140625" style="81"/>
  </cols>
  <sheetData>
    <row r="1" spans="1:13" ht="21" x14ac:dyDescent="0.35">
      <c r="A1" s="19" t="s">
        <v>2</v>
      </c>
      <c r="D1" s="61"/>
      <c r="E1" s="61"/>
      <c r="F1" s="61"/>
      <c r="G1" s="61"/>
    </row>
    <row r="2" spans="1:13" ht="21" x14ac:dyDescent="0.35">
      <c r="A2" s="19" t="s">
        <v>1</v>
      </c>
      <c r="D2" s="82"/>
      <c r="E2" s="82"/>
      <c r="F2" s="82"/>
      <c r="G2" s="82"/>
    </row>
    <row r="3" spans="1:13" ht="21" x14ac:dyDescent="0.35">
      <c r="A3" s="5" t="s">
        <v>155</v>
      </c>
      <c r="C3" s="82"/>
      <c r="D3" s="82"/>
      <c r="E3" s="82"/>
    </row>
    <row r="5" spans="1:13" ht="18.75" x14ac:dyDescent="0.3">
      <c r="A5" s="60" t="s">
        <v>158</v>
      </c>
      <c r="B5" s="60"/>
      <c r="C5" s="206"/>
      <c r="D5" s="206"/>
    </row>
    <row r="6" spans="1:13" ht="18.75" x14ac:dyDescent="0.3">
      <c r="A6" s="185" t="s">
        <v>164</v>
      </c>
      <c r="B6" s="92"/>
      <c r="C6" s="186"/>
      <c r="D6" s="186"/>
    </row>
    <row r="7" spans="1:13" s="82" customFormat="1" ht="18.75" x14ac:dyDescent="0.3">
      <c r="A7" s="287"/>
      <c r="B7" s="50"/>
    </row>
    <row r="8" spans="1:13" ht="15.75" x14ac:dyDescent="0.25">
      <c r="A8" s="25" t="s">
        <v>21</v>
      </c>
    </row>
    <row r="9" spans="1:13" x14ac:dyDescent="0.25">
      <c r="A9" s="6" t="s">
        <v>34</v>
      </c>
    </row>
    <row r="10" spans="1:13" x14ac:dyDescent="0.25">
      <c r="A10" s="564" t="s">
        <v>33</v>
      </c>
      <c r="B10" s="564"/>
      <c r="C10" s="564"/>
      <c r="D10" s="564"/>
      <c r="E10" s="564"/>
      <c r="F10" s="564"/>
      <c r="G10" s="564"/>
      <c r="H10" s="564"/>
    </row>
    <row r="11" spans="1:13" x14ac:dyDescent="0.25">
      <c r="A11" s="564"/>
      <c r="B11" s="564"/>
      <c r="C11" s="564"/>
      <c r="D11" s="564"/>
      <c r="E11" s="564"/>
      <c r="F11" s="564"/>
      <c r="G11" s="564"/>
      <c r="H11" s="564"/>
    </row>
    <row r="12" spans="1:13" x14ac:dyDescent="0.25">
      <c r="A12" s="244" t="s">
        <v>137</v>
      </c>
      <c r="B12" s="145"/>
      <c r="C12" s="145"/>
      <c r="D12" s="145"/>
      <c r="E12" s="145"/>
      <c r="F12" s="145"/>
      <c r="G12" s="145"/>
      <c r="H12" s="145"/>
    </row>
    <row r="13" spans="1:13" x14ac:dyDescent="0.25">
      <c r="A13" s="18"/>
      <c r="B13" s="18"/>
      <c r="C13" s="18"/>
      <c r="D13" s="18"/>
      <c r="E13" s="18"/>
      <c r="F13" s="18"/>
    </row>
    <row r="14" spans="1:13" ht="14.45" customHeight="1" x14ac:dyDescent="0.25">
      <c r="A14" s="9" t="s">
        <v>8</v>
      </c>
      <c r="E14" s="21"/>
      <c r="F14" s="21"/>
      <c r="G14" s="21"/>
      <c r="H14" s="21"/>
      <c r="I14" s="21"/>
      <c r="J14" s="21"/>
      <c r="K14" s="21"/>
      <c r="L14" s="21"/>
      <c r="M14" s="21"/>
    </row>
    <row r="15" spans="1:13" ht="14.45" customHeight="1" x14ac:dyDescent="0.25">
      <c r="A15" s="9">
        <v>1</v>
      </c>
      <c r="B15" s="10" t="s">
        <v>42</v>
      </c>
      <c r="E15" s="21"/>
      <c r="F15" s="21"/>
      <c r="G15" s="18"/>
      <c r="H15" s="69"/>
      <c r="I15" s="69"/>
      <c r="J15" s="69"/>
      <c r="K15" s="69"/>
      <c r="L15" s="21"/>
      <c r="M15" s="21"/>
    </row>
    <row r="16" spans="1:13" ht="14.45" customHeight="1" x14ac:dyDescent="0.25">
      <c r="A16" s="9"/>
      <c r="B16" s="10"/>
      <c r="C16" s="133" t="s">
        <v>237</v>
      </c>
      <c r="E16" s="21"/>
      <c r="F16" s="21"/>
      <c r="G16" s="69"/>
      <c r="H16" s="69"/>
      <c r="I16" s="69"/>
      <c r="J16" s="69"/>
      <c r="K16" s="69"/>
      <c r="L16" s="21"/>
      <c r="M16" s="21"/>
    </row>
    <row r="17" spans="1:31" ht="14.45" customHeight="1" x14ac:dyDescent="0.25">
      <c r="A17" s="9"/>
      <c r="B17" s="10"/>
      <c r="C17" s="134" t="s">
        <v>9</v>
      </c>
      <c r="D17" s="10"/>
      <c r="F17" s="21"/>
      <c r="G17" s="69"/>
      <c r="H17" s="69"/>
      <c r="I17" s="69"/>
      <c r="J17" s="99"/>
      <c r="K17" s="99"/>
      <c r="L17" s="21"/>
      <c r="M17" s="21"/>
    </row>
    <row r="18" spans="1:31" ht="14.45" customHeight="1" x14ac:dyDescent="0.25">
      <c r="A18" s="9">
        <v>2</v>
      </c>
      <c r="B18" s="6" t="s">
        <v>254</v>
      </c>
      <c r="C18" s="80"/>
      <c r="E18" s="21"/>
      <c r="F18" s="21"/>
      <c r="G18" s="21"/>
      <c r="H18" s="21"/>
      <c r="I18" s="21"/>
      <c r="J18" s="21"/>
      <c r="K18" s="21"/>
      <c r="L18" s="21"/>
      <c r="M18" s="21"/>
    </row>
    <row r="19" spans="1:31" ht="14.45" customHeight="1" x14ac:dyDescent="0.25">
      <c r="A19" s="9"/>
      <c r="B19" s="6"/>
      <c r="C19" s="80" t="s">
        <v>237</v>
      </c>
      <c r="E19" s="21"/>
      <c r="F19" s="21"/>
      <c r="G19" s="21"/>
      <c r="H19" s="21"/>
      <c r="I19" s="21"/>
      <c r="J19" s="21"/>
      <c r="K19" s="21"/>
      <c r="L19" s="21"/>
      <c r="M19" s="21"/>
    </row>
    <row r="20" spans="1:31" ht="14.45" customHeight="1" x14ac:dyDescent="0.25">
      <c r="A20" s="9"/>
      <c r="B20" s="6"/>
      <c r="C20" s="134" t="s">
        <v>9</v>
      </c>
      <c r="D20" s="10"/>
      <c r="F20" s="21"/>
      <c r="J20" s="21"/>
      <c r="K20" s="21"/>
      <c r="L20" s="21"/>
      <c r="M20" s="21"/>
    </row>
    <row r="21" spans="1:31" ht="14.45" customHeight="1" x14ac:dyDescent="0.25">
      <c r="A21" s="9">
        <v>3</v>
      </c>
      <c r="B21" s="10" t="s">
        <v>32</v>
      </c>
      <c r="C21" s="80"/>
      <c r="E21" s="21"/>
      <c r="F21" s="21"/>
      <c r="J21" s="21"/>
      <c r="K21" s="21"/>
      <c r="L21" s="21"/>
      <c r="M21" s="21"/>
    </row>
    <row r="22" spans="1:31" s="39" customFormat="1" x14ac:dyDescent="0.25">
      <c r="A22" s="41"/>
      <c r="B22" s="42"/>
      <c r="C22" s="43"/>
      <c r="D22" s="43"/>
      <c r="E22" s="42"/>
      <c r="F22" s="38"/>
      <c r="G22" s="38"/>
      <c r="H22" s="38"/>
      <c r="I22" s="38"/>
      <c r="J22" s="38"/>
      <c r="K22" s="38"/>
      <c r="L22" s="38"/>
      <c r="M22" s="38"/>
      <c r="N22" s="38"/>
    </row>
    <row r="23" spans="1:31" s="39" customFormat="1" ht="30" x14ac:dyDescent="0.25">
      <c r="A23" s="421" t="s">
        <v>28</v>
      </c>
      <c r="B23" s="66" t="str">
        <f>IF(+'PPP Forgiveness Calculator'!C14="","",'PPP Forgiveness Calculator'!C14)</f>
        <v/>
      </c>
      <c r="C23" s="420" t="s">
        <v>256</v>
      </c>
      <c r="D23" s="67"/>
      <c r="E23" s="50"/>
      <c r="F23" s="50"/>
      <c r="G23" s="50"/>
      <c r="H23" s="50"/>
      <c r="I23" s="50"/>
      <c r="J23" s="50"/>
      <c r="K23" s="50"/>
      <c r="L23" s="50"/>
      <c r="M23" s="38"/>
      <c r="N23" s="38"/>
    </row>
    <row r="24" spans="1:31" s="39" customFormat="1" x14ac:dyDescent="0.25">
      <c r="A24" s="41"/>
      <c r="B24" s="42"/>
      <c r="C24" s="43"/>
      <c r="D24" s="43"/>
      <c r="E24" s="42"/>
      <c r="F24" s="38"/>
      <c r="G24" s="38"/>
      <c r="H24" s="38"/>
      <c r="I24" s="132"/>
      <c r="J24" s="38"/>
      <c r="K24" s="38"/>
      <c r="L24" s="38"/>
      <c r="M24" s="130"/>
      <c r="N24" s="38"/>
    </row>
    <row r="25" spans="1:31" s="39" customFormat="1" x14ac:dyDescent="0.25">
      <c r="A25" s="46" t="s">
        <v>24</v>
      </c>
      <c r="B25" s="42"/>
      <c r="C25" s="43"/>
      <c r="D25" s="43"/>
      <c r="E25" s="42"/>
      <c r="F25" s="38"/>
      <c r="G25" s="132"/>
      <c r="H25" s="132"/>
      <c r="I25" s="132"/>
      <c r="J25" s="132"/>
      <c r="K25" s="132"/>
      <c r="L25" s="38"/>
      <c r="M25" s="38"/>
      <c r="N25" s="38"/>
    </row>
    <row r="26" spans="1:31" s="39" customFormat="1" x14ac:dyDescent="0.25">
      <c r="A26" s="47" t="s">
        <v>22</v>
      </c>
      <c r="B26" s="41">
        <v>43831</v>
      </c>
      <c r="C26" s="45" t="s">
        <v>23</v>
      </c>
      <c r="D26" s="41">
        <v>43921</v>
      </c>
      <c r="F26" s="38"/>
      <c r="G26" s="132"/>
      <c r="H26" s="38"/>
      <c r="I26" s="38"/>
      <c r="J26" s="131"/>
      <c r="K26" s="131"/>
      <c r="L26" s="38"/>
      <c r="M26" s="38"/>
      <c r="N26" s="38"/>
    </row>
    <row r="27" spans="1:31" s="39" customFormat="1" x14ac:dyDescent="0.25">
      <c r="A27" s="47" t="s">
        <v>7</v>
      </c>
      <c r="B27" s="41" t="str">
        <f>IF(B23&gt;0,B23,"")</f>
        <v/>
      </c>
      <c r="C27" s="45" t="s">
        <v>23</v>
      </c>
      <c r="D27" s="41" t="str">
        <f>IFERROR(B27+55,"")</f>
        <v/>
      </c>
      <c r="F27" s="38"/>
      <c r="G27" s="132"/>
      <c r="H27" s="38"/>
      <c r="I27" s="38"/>
      <c r="J27" s="38"/>
      <c r="K27" s="38"/>
      <c r="L27" s="38"/>
      <c r="M27" s="38"/>
      <c r="N27" s="38"/>
      <c r="P27" s="426"/>
    </row>
    <row r="28" spans="1:31" s="39" customFormat="1" x14ac:dyDescent="0.25">
      <c r="B28" s="58"/>
      <c r="C28" s="43"/>
      <c r="D28" s="43"/>
      <c r="E28" s="42"/>
      <c r="F28" s="38"/>
      <c r="G28" s="38"/>
      <c r="H28" s="38"/>
      <c r="I28" s="38"/>
      <c r="J28" s="38"/>
      <c r="K28" s="38"/>
      <c r="L28" s="38"/>
      <c r="M28" s="38"/>
      <c r="N28" s="38"/>
      <c r="P28" s="424"/>
      <c r="AA28" s="424"/>
    </row>
    <row r="29" spans="1:31" s="39" customFormat="1" ht="46.5" customHeight="1" thickBot="1" x14ac:dyDescent="0.3">
      <c r="A29" s="198" t="s">
        <v>127</v>
      </c>
      <c r="B29" s="195"/>
      <c r="C29" s="196"/>
      <c r="D29" s="565" t="s">
        <v>217</v>
      </c>
      <c r="E29" s="565"/>
      <c r="F29" s="565"/>
      <c r="G29" s="565"/>
      <c r="H29" s="565"/>
      <c r="I29" s="565"/>
      <c r="J29" s="565"/>
      <c r="K29" s="565"/>
      <c r="L29" s="565"/>
      <c r="M29" s="565"/>
      <c r="N29" s="565"/>
      <c r="O29" s="565"/>
      <c r="P29" s="565"/>
    </row>
    <row r="30" spans="1:31" ht="48" customHeight="1" thickBot="1" x14ac:dyDescent="0.3">
      <c r="A30" s="562" t="s">
        <v>202</v>
      </c>
      <c r="B30" s="562"/>
      <c r="C30" s="563"/>
      <c r="D30" s="534" t="s">
        <v>18</v>
      </c>
      <c r="E30" s="538"/>
      <c r="F30" s="538"/>
      <c r="G30" s="538"/>
      <c r="H30" s="535"/>
      <c r="I30" s="534" t="s">
        <v>120</v>
      </c>
      <c r="J30" s="538"/>
      <c r="K30" s="538"/>
      <c r="L30" s="538"/>
      <c r="M30" s="535"/>
      <c r="N30" s="534" t="s">
        <v>132</v>
      </c>
      <c r="O30" s="538"/>
      <c r="P30" s="538"/>
      <c r="Q30" s="538"/>
      <c r="R30" s="534" t="s">
        <v>253</v>
      </c>
      <c r="S30" s="535"/>
      <c r="T30" s="534" t="s">
        <v>242</v>
      </c>
      <c r="U30" s="538"/>
      <c r="V30" s="538"/>
      <c r="W30" s="538"/>
      <c r="X30" s="538"/>
      <c r="Y30" s="538"/>
      <c r="Z30" s="535"/>
      <c r="AA30" s="559" t="s">
        <v>246</v>
      </c>
      <c r="AB30" s="560"/>
      <c r="AC30" s="400" t="s">
        <v>247</v>
      </c>
      <c r="AD30" s="399"/>
    </row>
    <row r="31" spans="1:31" s="82" customFormat="1" ht="114" customHeight="1" x14ac:dyDescent="0.25">
      <c r="A31" s="230" t="s">
        <v>19</v>
      </c>
      <c r="B31" s="231" t="s">
        <v>119</v>
      </c>
      <c r="C31" s="390" t="s">
        <v>248</v>
      </c>
      <c r="D31" s="232" t="s">
        <v>128</v>
      </c>
      <c r="E31" s="233" t="s">
        <v>153</v>
      </c>
      <c r="F31" s="233" t="s">
        <v>20</v>
      </c>
      <c r="G31" s="236" t="s">
        <v>244</v>
      </c>
      <c r="H31" s="234" t="s">
        <v>131</v>
      </c>
      <c r="I31" s="232" t="s">
        <v>121</v>
      </c>
      <c r="J31" s="233" t="s">
        <v>39</v>
      </c>
      <c r="K31" s="233" t="s">
        <v>243</v>
      </c>
      <c r="L31" s="233" t="s">
        <v>20</v>
      </c>
      <c r="M31" s="233" t="s">
        <v>130</v>
      </c>
      <c r="N31" s="235" t="s">
        <v>264</v>
      </c>
      <c r="O31" s="236" t="s">
        <v>136</v>
      </c>
      <c r="P31" s="236" t="s">
        <v>240</v>
      </c>
      <c r="Q31" s="237" t="s">
        <v>265</v>
      </c>
      <c r="R31" s="239" t="s">
        <v>249</v>
      </c>
      <c r="S31" s="239" t="s">
        <v>250</v>
      </c>
      <c r="T31" s="238" t="s">
        <v>238</v>
      </c>
      <c r="U31" s="239" t="s">
        <v>129</v>
      </c>
      <c r="V31" s="239" t="s">
        <v>266</v>
      </c>
      <c r="W31" s="239" t="s">
        <v>239</v>
      </c>
      <c r="X31" s="239" t="s">
        <v>241</v>
      </c>
      <c r="Y31" s="239" t="s">
        <v>133</v>
      </c>
      <c r="Z31" s="240" t="s">
        <v>257</v>
      </c>
      <c r="AA31" s="238" t="s">
        <v>258</v>
      </c>
      <c r="AB31" s="240" t="s">
        <v>259</v>
      </c>
      <c r="AC31" s="401" t="s">
        <v>251</v>
      </c>
      <c r="AD31" s="199"/>
      <c r="AE31" s="205"/>
    </row>
    <row r="32" spans="1:31" ht="5.25" customHeight="1" x14ac:dyDescent="0.25">
      <c r="A32" s="204"/>
      <c r="B32" s="204"/>
      <c r="C32" s="204"/>
      <c r="D32" s="207"/>
      <c r="E32" s="18"/>
      <c r="F32" s="208"/>
      <c r="G32" s="208"/>
      <c r="H32" s="209"/>
      <c r="I32" s="214"/>
      <c r="J32" s="18"/>
      <c r="K32" s="18"/>
      <c r="L32" s="18"/>
      <c r="M32" s="135"/>
      <c r="N32" s="222"/>
      <c r="O32" s="18"/>
      <c r="P32" s="18"/>
      <c r="Q32" s="223"/>
      <c r="R32" s="388"/>
      <c r="S32" s="388"/>
      <c r="T32" s="227"/>
      <c r="U32" s="228"/>
      <c r="V32" s="228"/>
      <c r="W32" s="18"/>
      <c r="X32" s="18"/>
      <c r="Y32" s="18"/>
      <c r="Z32" s="215"/>
      <c r="AA32" s="214"/>
      <c r="AB32" s="215"/>
      <c r="AC32" s="409"/>
    </row>
    <row r="33" spans="1:31" ht="25.5" customHeight="1" x14ac:dyDescent="0.25">
      <c r="A33" s="386"/>
      <c r="B33" s="386"/>
      <c r="C33" s="422"/>
      <c r="D33" s="210"/>
      <c r="E33" s="211">
        <f>IF((D33&gt;25000),25000,D33)</f>
        <v>0</v>
      </c>
      <c r="F33" s="212">
        <v>13</v>
      </c>
      <c r="G33" s="414"/>
      <c r="H33" s="213">
        <f>IF(C33="H",((E33/F33)/G33),E33/F33*52)</f>
        <v>0</v>
      </c>
      <c r="I33" s="218"/>
      <c r="J33" s="211">
        <f>IF((I33&gt;15385),15385,I33)</f>
        <v>0</v>
      </c>
      <c r="K33" s="375"/>
      <c r="L33" s="212">
        <v>8</v>
      </c>
      <c r="M33" s="423">
        <f>IF(C33="H",((J33/K33)/L33),(IFERROR(J33/L33*52,0)))</f>
        <v>0</v>
      </c>
      <c r="N33" s="224">
        <f>M33-H33</f>
        <v>0</v>
      </c>
      <c r="O33" s="225" t="str">
        <f>IFERROR(M33/H33,"")</f>
        <v/>
      </c>
      <c r="P33" s="226">
        <f>IF(O33&lt;0.75,O33-0.75,0)</f>
        <v>0</v>
      </c>
      <c r="Q33" s="213">
        <f>(P33*H33)/52*8</f>
        <v>0</v>
      </c>
      <c r="R33" s="394">
        <f>IF(C33="S",Q33,0)</f>
        <v>0</v>
      </c>
      <c r="S33" s="394">
        <f>IF(C33="H",Q33*8*K33,0)</f>
        <v>0</v>
      </c>
      <c r="T33" s="395"/>
      <c r="U33" s="396"/>
      <c r="V33" s="48">
        <f>(IF(AND(T33=0,U33=0),0,IF(U33&gt;=T33,"Yes","No")))</f>
        <v>0</v>
      </c>
      <c r="W33" s="396"/>
      <c r="X33" s="48">
        <f>(IF(AND(T33=0,W33=0),0,IF(W33&gt;=T33,"Yes","No")))</f>
        <v>0</v>
      </c>
      <c r="Y33" s="397">
        <f>IF((OR(V33="Yes",X33="Yes")),"",H33*0.75)</f>
        <v>0</v>
      </c>
      <c r="Z33" s="427">
        <f>IFERROR(Y33-M33,0)</f>
        <v>0</v>
      </c>
      <c r="AA33" s="415" t="str">
        <f>IF(C33="H",((G33*Z33)*8), IF(OR(C33="S",C33="O"),0,"Enter H, S, or O in Column C"))</f>
        <v>Enter H, S, or O in Column C</v>
      </c>
      <c r="AB33" s="416" t="str">
        <f>(IF((OR(C33="S",C33="O")),((Z33*8)/52),IF(C33="H",0,"Enter H, S, or O in Column C")))</f>
        <v>Enter H, S, or O in Column C</v>
      </c>
      <c r="AC33" s="410">
        <f>IF(T33&lt;=0,R33+S33,AA33+AB33)</f>
        <v>0</v>
      </c>
      <c r="AD33" s="391"/>
      <c r="AE33" s="398"/>
    </row>
    <row r="34" spans="1:31" ht="30" x14ac:dyDescent="0.25">
      <c r="A34" s="386"/>
      <c r="B34" s="386"/>
      <c r="C34" s="422"/>
      <c r="D34" s="210"/>
      <c r="E34" s="211">
        <f t="shared" ref="E34:E50" si="0">IF((D34&gt;25000),25000,D34)</f>
        <v>0</v>
      </c>
      <c r="F34" s="212">
        <v>13</v>
      </c>
      <c r="G34" s="414"/>
      <c r="H34" s="213">
        <f t="shared" ref="H34:H50" si="1">IF(C34="H",((E34/F34)/G34),E34/F34*52)</f>
        <v>0</v>
      </c>
      <c r="I34" s="218"/>
      <c r="J34" s="211">
        <f t="shared" ref="J34:J50" si="2">IF((I34&gt;15385),15385,I34)</f>
        <v>0</v>
      </c>
      <c r="K34" s="375"/>
      <c r="L34" s="212">
        <v>8</v>
      </c>
      <c r="M34" s="423">
        <f t="shared" ref="M34:M50" si="3">IF(C34="H",((J34/K34)/L34),(IFERROR(J34/L34*52,0)))</f>
        <v>0</v>
      </c>
      <c r="N34" s="224">
        <f t="shared" ref="N34:N50" si="4">M34-H34</f>
        <v>0</v>
      </c>
      <c r="O34" s="225" t="str">
        <f>IFERROR(M34/H34,"")</f>
        <v/>
      </c>
      <c r="P34" s="226">
        <f>IF(O34&lt;0.75,O34-0.75,0)</f>
        <v>0</v>
      </c>
      <c r="Q34" s="213">
        <f>(P34*H34)/52*8</f>
        <v>0</v>
      </c>
      <c r="R34" s="394">
        <f t="shared" ref="R34:R50" si="5">IF(C34="S",Q34,0)</f>
        <v>0</v>
      </c>
      <c r="S34" s="394">
        <f t="shared" ref="S34:S50" si="6">IF(C34="H",Q34*8*K34,0)</f>
        <v>0</v>
      </c>
      <c r="T34" s="392"/>
      <c r="U34" s="393"/>
      <c r="V34" s="48">
        <f t="shared" ref="V34:V50" si="7">(IF(AND(T34=0,U34=0),0,IF(U34&gt;=T34,"Yes","No")))</f>
        <v>0</v>
      </c>
      <c r="W34" s="393"/>
      <c r="X34" s="48">
        <f t="shared" ref="X34:X50" si="8">(IF(AND(T34=0,W34=0),0,IF(W34&gt;=T34,"Yes","No")))</f>
        <v>0</v>
      </c>
      <c r="Y34" s="48">
        <f t="shared" ref="Y34:Y50" si="9">IF((OR(V34="Yes",X34="Yes")),"",H34*0.75)</f>
        <v>0</v>
      </c>
      <c r="Z34" s="427">
        <f t="shared" ref="Z34:Z50" si="10">IFERROR(Y34-M34,0)</f>
        <v>0</v>
      </c>
      <c r="AA34" s="417" t="str">
        <f t="shared" ref="AA34:AA50" si="11">IF(C34="H",((G34*Z34)*8), IF(OR(C34="S",C34="O"),0,"Enter H, S, or O in Column C"))</f>
        <v>Enter H, S, or O in Column C</v>
      </c>
      <c r="AB34" s="418" t="str">
        <f t="shared" ref="AB34:AB50" si="12">(IF((OR(C34="S",C34="O")),((Z34*8)/52),IF(C34="H",0,"Enter H, S, or O in Column C")))</f>
        <v>Enter H, S, or O in Column C</v>
      </c>
      <c r="AC34" s="410">
        <f t="shared" ref="AC34:AC50" si="13">IF(T34&lt;=0,R34+S34,AA34+AB34)</f>
        <v>0</v>
      </c>
    </row>
    <row r="35" spans="1:31" ht="30" x14ac:dyDescent="0.25">
      <c r="A35" s="386"/>
      <c r="B35" s="386"/>
      <c r="C35" s="422"/>
      <c r="D35" s="210"/>
      <c r="E35" s="211">
        <f t="shared" si="0"/>
        <v>0</v>
      </c>
      <c r="F35" s="212">
        <v>13</v>
      </c>
      <c r="G35" s="414"/>
      <c r="H35" s="213">
        <f t="shared" si="1"/>
        <v>0</v>
      </c>
      <c r="I35" s="218"/>
      <c r="J35" s="211">
        <f t="shared" si="2"/>
        <v>0</v>
      </c>
      <c r="K35" s="375"/>
      <c r="L35" s="212">
        <v>8</v>
      </c>
      <c r="M35" s="423">
        <f t="shared" si="3"/>
        <v>0</v>
      </c>
      <c r="N35" s="224">
        <f t="shared" si="4"/>
        <v>0</v>
      </c>
      <c r="O35" s="225" t="str">
        <f t="shared" ref="O35:O50" si="14">IFERROR(M35/H35,"")</f>
        <v/>
      </c>
      <c r="P35" s="226">
        <f t="shared" ref="P35:P50" si="15">IF(O35&lt;0.75,O35-0.75,0)</f>
        <v>0</v>
      </c>
      <c r="Q35" s="213">
        <f t="shared" ref="Q35:Q50" si="16">(P35*H35)/52*8</f>
        <v>0</v>
      </c>
      <c r="R35" s="394">
        <f t="shared" si="5"/>
        <v>0</v>
      </c>
      <c r="S35" s="394">
        <f t="shared" si="6"/>
        <v>0</v>
      </c>
      <c r="T35" s="392"/>
      <c r="U35" s="393"/>
      <c r="V35" s="48">
        <f t="shared" si="7"/>
        <v>0</v>
      </c>
      <c r="W35" s="393"/>
      <c r="X35" s="48">
        <f t="shared" si="8"/>
        <v>0</v>
      </c>
      <c r="Y35" s="48">
        <f t="shared" si="9"/>
        <v>0</v>
      </c>
      <c r="Z35" s="427">
        <f t="shared" si="10"/>
        <v>0</v>
      </c>
      <c r="AA35" s="417" t="str">
        <f t="shared" si="11"/>
        <v>Enter H, S, or O in Column C</v>
      </c>
      <c r="AB35" s="418" t="str">
        <f t="shared" si="12"/>
        <v>Enter H, S, or O in Column C</v>
      </c>
      <c r="AC35" s="410">
        <f t="shared" si="13"/>
        <v>0</v>
      </c>
    </row>
    <row r="36" spans="1:31" ht="30" x14ac:dyDescent="0.25">
      <c r="A36" s="386"/>
      <c r="B36" s="386"/>
      <c r="C36" s="422"/>
      <c r="D36" s="210"/>
      <c r="E36" s="211">
        <f t="shared" si="0"/>
        <v>0</v>
      </c>
      <c r="F36" s="212">
        <v>13</v>
      </c>
      <c r="G36" s="414"/>
      <c r="H36" s="213">
        <f t="shared" si="1"/>
        <v>0</v>
      </c>
      <c r="I36" s="218"/>
      <c r="J36" s="211">
        <f t="shared" si="2"/>
        <v>0</v>
      </c>
      <c r="K36" s="375"/>
      <c r="L36" s="212">
        <v>8</v>
      </c>
      <c r="M36" s="423">
        <f t="shared" si="3"/>
        <v>0</v>
      </c>
      <c r="N36" s="224">
        <f t="shared" si="4"/>
        <v>0</v>
      </c>
      <c r="O36" s="225" t="str">
        <f t="shared" si="14"/>
        <v/>
      </c>
      <c r="P36" s="226">
        <f t="shared" si="15"/>
        <v>0</v>
      </c>
      <c r="Q36" s="423">
        <f>(P36*H36)/52*8</f>
        <v>0</v>
      </c>
      <c r="R36" s="394">
        <f t="shared" si="5"/>
        <v>0</v>
      </c>
      <c r="S36" s="394">
        <f t="shared" si="6"/>
        <v>0</v>
      </c>
      <c r="T36" s="326"/>
      <c r="U36" s="74"/>
      <c r="V36" s="48">
        <f t="shared" si="7"/>
        <v>0</v>
      </c>
      <c r="W36" s="393"/>
      <c r="X36" s="48">
        <f t="shared" si="8"/>
        <v>0</v>
      </c>
      <c r="Y36" s="48">
        <f t="shared" si="9"/>
        <v>0</v>
      </c>
      <c r="Z36" s="427">
        <f t="shared" si="10"/>
        <v>0</v>
      </c>
      <c r="AA36" s="417" t="str">
        <f t="shared" si="11"/>
        <v>Enter H, S, or O in Column C</v>
      </c>
      <c r="AB36" s="418" t="str">
        <f t="shared" si="12"/>
        <v>Enter H, S, or O in Column C</v>
      </c>
      <c r="AC36" s="410">
        <f t="shared" si="13"/>
        <v>0</v>
      </c>
    </row>
    <row r="37" spans="1:31" ht="30" x14ac:dyDescent="0.25">
      <c r="A37" s="386"/>
      <c r="B37" s="386"/>
      <c r="C37" s="422"/>
      <c r="D37" s="210"/>
      <c r="E37" s="211">
        <f t="shared" si="0"/>
        <v>0</v>
      </c>
      <c r="F37" s="212">
        <v>13</v>
      </c>
      <c r="G37" s="414"/>
      <c r="H37" s="213">
        <f t="shared" si="1"/>
        <v>0</v>
      </c>
      <c r="I37" s="218"/>
      <c r="J37" s="211">
        <f t="shared" si="2"/>
        <v>0</v>
      </c>
      <c r="K37" s="375"/>
      <c r="L37" s="212">
        <v>8</v>
      </c>
      <c r="M37" s="423">
        <f t="shared" si="3"/>
        <v>0</v>
      </c>
      <c r="N37" s="224">
        <f t="shared" si="4"/>
        <v>0</v>
      </c>
      <c r="O37" s="225" t="str">
        <f t="shared" si="14"/>
        <v/>
      </c>
      <c r="P37" s="226">
        <f t="shared" si="15"/>
        <v>0</v>
      </c>
      <c r="Q37" s="213">
        <f t="shared" si="16"/>
        <v>0</v>
      </c>
      <c r="R37" s="394">
        <f t="shared" si="5"/>
        <v>0</v>
      </c>
      <c r="S37" s="394">
        <f t="shared" si="6"/>
        <v>0</v>
      </c>
      <c r="T37" s="326"/>
      <c r="U37" s="74"/>
      <c r="V37" s="48">
        <f t="shared" si="7"/>
        <v>0</v>
      </c>
      <c r="W37" s="393"/>
      <c r="X37" s="48">
        <f t="shared" si="8"/>
        <v>0</v>
      </c>
      <c r="Y37" s="48">
        <f t="shared" si="9"/>
        <v>0</v>
      </c>
      <c r="Z37" s="427">
        <f t="shared" si="10"/>
        <v>0</v>
      </c>
      <c r="AA37" s="417" t="str">
        <f t="shared" si="11"/>
        <v>Enter H, S, or O in Column C</v>
      </c>
      <c r="AB37" s="418" t="str">
        <f t="shared" si="12"/>
        <v>Enter H, S, or O in Column C</v>
      </c>
      <c r="AC37" s="410">
        <f t="shared" si="13"/>
        <v>0</v>
      </c>
    </row>
    <row r="38" spans="1:31" ht="30" x14ac:dyDescent="0.25">
      <c r="A38" s="386"/>
      <c r="B38" s="386"/>
      <c r="C38" s="422"/>
      <c r="D38" s="210"/>
      <c r="E38" s="211">
        <f t="shared" si="0"/>
        <v>0</v>
      </c>
      <c r="F38" s="212">
        <v>13</v>
      </c>
      <c r="G38" s="414"/>
      <c r="H38" s="213">
        <f t="shared" si="1"/>
        <v>0</v>
      </c>
      <c r="I38" s="218"/>
      <c r="J38" s="211">
        <f t="shared" si="2"/>
        <v>0</v>
      </c>
      <c r="K38" s="375"/>
      <c r="L38" s="212">
        <v>8</v>
      </c>
      <c r="M38" s="423">
        <f t="shared" si="3"/>
        <v>0</v>
      </c>
      <c r="N38" s="224">
        <f t="shared" si="4"/>
        <v>0</v>
      </c>
      <c r="O38" s="225" t="str">
        <f t="shared" si="14"/>
        <v/>
      </c>
      <c r="P38" s="226">
        <f t="shared" si="15"/>
        <v>0</v>
      </c>
      <c r="Q38" s="213">
        <f t="shared" si="16"/>
        <v>0</v>
      </c>
      <c r="R38" s="394">
        <f t="shared" si="5"/>
        <v>0</v>
      </c>
      <c r="S38" s="394">
        <f t="shared" si="6"/>
        <v>0</v>
      </c>
      <c r="T38" s="326"/>
      <c r="U38" s="74"/>
      <c r="V38" s="48">
        <f t="shared" si="7"/>
        <v>0</v>
      </c>
      <c r="W38" s="393"/>
      <c r="X38" s="48">
        <f t="shared" si="8"/>
        <v>0</v>
      </c>
      <c r="Y38" s="48">
        <f t="shared" si="9"/>
        <v>0</v>
      </c>
      <c r="Z38" s="427">
        <f t="shared" si="10"/>
        <v>0</v>
      </c>
      <c r="AA38" s="417" t="str">
        <f t="shared" si="11"/>
        <v>Enter H, S, or O in Column C</v>
      </c>
      <c r="AB38" s="418" t="str">
        <f t="shared" si="12"/>
        <v>Enter H, S, or O in Column C</v>
      </c>
      <c r="AC38" s="410">
        <f t="shared" si="13"/>
        <v>0</v>
      </c>
    </row>
    <row r="39" spans="1:31" ht="30" x14ac:dyDescent="0.25">
      <c r="A39" s="386"/>
      <c r="B39" s="386"/>
      <c r="C39" s="422"/>
      <c r="D39" s="210"/>
      <c r="E39" s="211">
        <f t="shared" si="0"/>
        <v>0</v>
      </c>
      <c r="F39" s="212">
        <v>13</v>
      </c>
      <c r="G39" s="414"/>
      <c r="H39" s="213">
        <f t="shared" si="1"/>
        <v>0</v>
      </c>
      <c r="I39" s="218"/>
      <c r="J39" s="211">
        <f t="shared" si="2"/>
        <v>0</v>
      </c>
      <c r="K39" s="375"/>
      <c r="L39" s="212">
        <v>8</v>
      </c>
      <c r="M39" s="423">
        <f t="shared" si="3"/>
        <v>0</v>
      </c>
      <c r="N39" s="224">
        <f t="shared" si="4"/>
        <v>0</v>
      </c>
      <c r="O39" s="225" t="str">
        <f t="shared" si="14"/>
        <v/>
      </c>
      <c r="P39" s="226">
        <f t="shared" si="15"/>
        <v>0</v>
      </c>
      <c r="Q39" s="213">
        <f t="shared" si="16"/>
        <v>0</v>
      </c>
      <c r="R39" s="394">
        <f t="shared" si="5"/>
        <v>0</v>
      </c>
      <c r="S39" s="394">
        <f t="shared" si="6"/>
        <v>0</v>
      </c>
      <c r="T39" s="326"/>
      <c r="U39" s="74"/>
      <c r="V39" s="48">
        <f t="shared" si="7"/>
        <v>0</v>
      </c>
      <c r="W39" s="393"/>
      <c r="X39" s="48">
        <f t="shared" si="8"/>
        <v>0</v>
      </c>
      <c r="Y39" s="48">
        <f t="shared" si="9"/>
        <v>0</v>
      </c>
      <c r="Z39" s="427">
        <f t="shared" si="10"/>
        <v>0</v>
      </c>
      <c r="AA39" s="417" t="str">
        <f t="shared" si="11"/>
        <v>Enter H, S, or O in Column C</v>
      </c>
      <c r="AB39" s="418" t="str">
        <f t="shared" si="12"/>
        <v>Enter H, S, or O in Column C</v>
      </c>
      <c r="AC39" s="410">
        <f t="shared" si="13"/>
        <v>0</v>
      </c>
    </row>
    <row r="40" spans="1:31" ht="30" x14ac:dyDescent="0.25">
      <c r="A40" s="386"/>
      <c r="B40" s="386"/>
      <c r="C40" s="422"/>
      <c r="D40" s="210"/>
      <c r="E40" s="211">
        <f t="shared" si="0"/>
        <v>0</v>
      </c>
      <c r="F40" s="212">
        <v>13</v>
      </c>
      <c r="G40" s="414"/>
      <c r="H40" s="213">
        <f t="shared" si="1"/>
        <v>0</v>
      </c>
      <c r="I40" s="218"/>
      <c r="J40" s="211">
        <f t="shared" si="2"/>
        <v>0</v>
      </c>
      <c r="K40" s="375"/>
      <c r="L40" s="212">
        <v>8</v>
      </c>
      <c r="M40" s="423">
        <f t="shared" si="3"/>
        <v>0</v>
      </c>
      <c r="N40" s="224">
        <f t="shared" si="4"/>
        <v>0</v>
      </c>
      <c r="O40" s="225" t="str">
        <f t="shared" si="14"/>
        <v/>
      </c>
      <c r="P40" s="226">
        <f t="shared" si="15"/>
        <v>0</v>
      </c>
      <c r="Q40" s="213">
        <f t="shared" si="16"/>
        <v>0</v>
      </c>
      <c r="R40" s="394">
        <f t="shared" si="5"/>
        <v>0</v>
      </c>
      <c r="S40" s="394">
        <f t="shared" si="6"/>
        <v>0</v>
      </c>
      <c r="T40" s="326"/>
      <c r="U40" s="74"/>
      <c r="V40" s="48">
        <f t="shared" si="7"/>
        <v>0</v>
      </c>
      <c r="W40" s="74"/>
      <c r="X40" s="48">
        <f t="shared" si="8"/>
        <v>0</v>
      </c>
      <c r="Y40" s="48">
        <f t="shared" si="9"/>
        <v>0</v>
      </c>
      <c r="Z40" s="427">
        <f t="shared" si="10"/>
        <v>0</v>
      </c>
      <c r="AA40" s="417" t="str">
        <f t="shared" si="11"/>
        <v>Enter H, S, or O in Column C</v>
      </c>
      <c r="AB40" s="418" t="str">
        <f t="shared" si="12"/>
        <v>Enter H, S, or O in Column C</v>
      </c>
      <c r="AC40" s="410">
        <f t="shared" si="13"/>
        <v>0</v>
      </c>
    </row>
    <row r="41" spans="1:31" ht="30" x14ac:dyDescent="0.25">
      <c r="A41" s="386"/>
      <c r="B41" s="386"/>
      <c r="C41" s="422"/>
      <c r="D41" s="210"/>
      <c r="E41" s="211">
        <f t="shared" si="0"/>
        <v>0</v>
      </c>
      <c r="F41" s="212">
        <v>13</v>
      </c>
      <c r="G41" s="414"/>
      <c r="H41" s="213">
        <f t="shared" si="1"/>
        <v>0</v>
      </c>
      <c r="I41" s="218"/>
      <c r="J41" s="211">
        <f t="shared" si="2"/>
        <v>0</v>
      </c>
      <c r="K41" s="375"/>
      <c r="L41" s="212">
        <v>8</v>
      </c>
      <c r="M41" s="423">
        <f t="shared" si="3"/>
        <v>0</v>
      </c>
      <c r="N41" s="224">
        <f t="shared" si="4"/>
        <v>0</v>
      </c>
      <c r="O41" s="225" t="str">
        <f t="shared" si="14"/>
        <v/>
      </c>
      <c r="P41" s="226">
        <f t="shared" si="15"/>
        <v>0</v>
      </c>
      <c r="Q41" s="213">
        <f t="shared" si="16"/>
        <v>0</v>
      </c>
      <c r="R41" s="394">
        <f t="shared" si="5"/>
        <v>0</v>
      </c>
      <c r="S41" s="394">
        <f t="shared" si="6"/>
        <v>0</v>
      </c>
      <c r="T41" s="326"/>
      <c r="U41" s="74"/>
      <c r="V41" s="48">
        <f t="shared" si="7"/>
        <v>0</v>
      </c>
      <c r="W41" s="74"/>
      <c r="X41" s="48">
        <f t="shared" si="8"/>
        <v>0</v>
      </c>
      <c r="Y41" s="48">
        <f t="shared" si="9"/>
        <v>0</v>
      </c>
      <c r="Z41" s="427">
        <f t="shared" si="10"/>
        <v>0</v>
      </c>
      <c r="AA41" s="417" t="str">
        <f t="shared" si="11"/>
        <v>Enter H, S, or O in Column C</v>
      </c>
      <c r="AB41" s="418" t="str">
        <f t="shared" si="12"/>
        <v>Enter H, S, or O in Column C</v>
      </c>
      <c r="AC41" s="410">
        <f t="shared" si="13"/>
        <v>0</v>
      </c>
    </row>
    <row r="42" spans="1:31" ht="30" x14ac:dyDescent="0.25">
      <c r="A42" s="386"/>
      <c r="B42" s="386"/>
      <c r="C42" s="422"/>
      <c r="D42" s="210"/>
      <c r="E42" s="211">
        <f t="shared" si="0"/>
        <v>0</v>
      </c>
      <c r="F42" s="212">
        <v>13</v>
      </c>
      <c r="G42" s="414"/>
      <c r="H42" s="213">
        <f t="shared" si="1"/>
        <v>0</v>
      </c>
      <c r="I42" s="218"/>
      <c r="J42" s="211">
        <f t="shared" si="2"/>
        <v>0</v>
      </c>
      <c r="K42" s="375"/>
      <c r="L42" s="212">
        <v>8</v>
      </c>
      <c r="M42" s="423">
        <f t="shared" si="3"/>
        <v>0</v>
      </c>
      <c r="N42" s="224">
        <f t="shared" si="4"/>
        <v>0</v>
      </c>
      <c r="O42" s="225" t="str">
        <f t="shared" si="14"/>
        <v/>
      </c>
      <c r="P42" s="226">
        <f t="shared" si="15"/>
        <v>0</v>
      </c>
      <c r="Q42" s="213">
        <f t="shared" si="16"/>
        <v>0</v>
      </c>
      <c r="R42" s="394">
        <f t="shared" si="5"/>
        <v>0</v>
      </c>
      <c r="S42" s="394">
        <f t="shared" si="6"/>
        <v>0</v>
      </c>
      <c r="T42" s="326"/>
      <c r="U42" s="74"/>
      <c r="V42" s="48">
        <f t="shared" si="7"/>
        <v>0</v>
      </c>
      <c r="W42" s="74"/>
      <c r="X42" s="48">
        <f t="shared" si="8"/>
        <v>0</v>
      </c>
      <c r="Y42" s="48">
        <f t="shared" si="9"/>
        <v>0</v>
      </c>
      <c r="Z42" s="427">
        <f t="shared" si="10"/>
        <v>0</v>
      </c>
      <c r="AA42" s="417" t="str">
        <f t="shared" si="11"/>
        <v>Enter H, S, or O in Column C</v>
      </c>
      <c r="AB42" s="418" t="str">
        <f t="shared" si="12"/>
        <v>Enter H, S, or O in Column C</v>
      </c>
      <c r="AC42" s="410">
        <f t="shared" si="13"/>
        <v>0</v>
      </c>
    </row>
    <row r="43" spans="1:31" ht="30" x14ac:dyDescent="0.25">
      <c r="A43" s="386"/>
      <c r="B43" s="386"/>
      <c r="C43" s="422"/>
      <c r="D43" s="210"/>
      <c r="E43" s="211">
        <f t="shared" si="0"/>
        <v>0</v>
      </c>
      <c r="F43" s="212">
        <v>13</v>
      </c>
      <c r="G43" s="414"/>
      <c r="H43" s="213">
        <f t="shared" si="1"/>
        <v>0</v>
      </c>
      <c r="I43" s="218"/>
      <c r="J43" s="211">
        <f t="shared" si="2"/>
        <v>0</v>
      </c>
      <c r="K43" s="375"/>
      <c r="L43" s="212">
        <v>8</v>
      </c>
      <c r="M43" s="423">
        <f t="shared" si="3"/>
        <v>0</v>
      </c>
      <c r="N43" s="224">
        <f t="shared" si="4"/>
        <v>0</v>
      </c>
      <c r="O43" s="225" t="str">
        <f t="shared" si="14"/>
        <v/>
      </c>
      <c r="P43" s="226">
        <f t="shared" si="15"/>
        <v>0</v>
      </c>
      <c r="Q43" s="213">
        <f t="shared" si="16"/>
        <v>0</v>
      </c>
      <c r="R43" s="394">
        <f t="shared" si="5"/>
        <v>0</v>
      </c>
      <c r="S43" s="394">
        <f t="shared" si="6"/>
        <v>0</v>
      </c>
      <c r="T43" s="326"/>
      <c r="U43" s="74"/>
      <c r="V43" s="48">
        <f t="shared" si="7"/>
        <v>0</v>
      </c>
      <c r="W43" s="74"/>
      <c r="X43" s="48">
        <f t="shared" si="8"/>
        <v>0</v>
      </c>
      <c r="Y43" s="48">
        <f t="shared" si="9"/>
        <v>0</v>
      </c>
      <c r="Z43" s="427">
        <f t="shared" si="10"/>
        <v>0</v>
      </c>
      <c r="AA43" s="417" t="str">
        <f t="shared" si="11"/>
        <v>Enter H, S, or O in Column C</v>
      </c>
      <c r="AB43" s="418" t="str">
        <f t="shared" si="12"/>
        <v>Enter H, S, or O in Column C</v>
      </c>
      <c r="AC43" s="410">
        <f t="shared" si="13"/>
        <v>0</v>
      </c>
    </row>
    <row r="44" spans="1:31" ht="30" x14ac:dyDescent="0.25">
      <c r="A44" s="386"/>
      <c r="B44" s="386"/>
      <c r="C44" s="422"/>
      <c r="D44" s="210"/>
      <c r="E44" s="211">
        <f t="shared" si="0"/>
        <v>0</v>
      </c>
      <c r="F44" s="212">
        <v>13</v>
      </c>
      <c r="G44" s="414"/>
      <c r="H44" s="213">
        <f t="shared" si="1"/>
        <v>0</v>
      </c>
      <c r="I44" s="218"/>
      <c r="J44" s="211">
        <f t="shared" si="2"/>
        <v>0</v>
      </c>
      <c r="K44" s="375"/>
      <c r="L44" s="212">
        <v>8</v>
      </c>
      <c r="M44" s="423">
        <f t="shared" si="3"/>
        <v>0</v>
      </c>
      <c r="N44" s="224">
        <f t="shared" si="4"/>
        <v>0</v>
      </c>
      <c r="O44" s="225" t="str">
        <f t="shared" si="14"/>
        <v/>
      </c>
      <c r="P44" s="226">
        <f t="shared" si="15"/>
        <v>0</v>
      </c>
      <c r="Q44" s="213">
        <f t="shared" si="16"/>
        <v>0</v>
      </c>
      <c r="R44" s="394">
        <f t="shared" si="5"/>
        <v>0</v>
      </c>
      <c r="S44" s="394">
        <f t="shared" si="6"/>
        <v>0</v>
      </c>
      <c r="T44" s="326"/>
      <c r="U44" s="74"/>
      <c r="V44" s="48">
        <f t="shared" si="7"/>
        <v>0</v>
      </c>
      <c r="W44" s="74"/>
      <c r="X44" s="48">
        <f t="shared" si="8"/>
        <v>0</v>
      </c>
      <c r="Y44" s="48">
        <f t="shared" si="9"/>
        <v>0</v>
      </c>
      <c r="Z44" s="427">
        <f t="shared" si="10"/>
        <v>0</v>
      </c>
      <c r="AA44" s="417" t="str">
        <f t="shared" si="11"/>
        <v>Enter H, S, or O in Column C</v>
      </c>
      <c r="AB44" s="418" t="str">
        <f t="shared" si="12"/>
        <v>Enter H, S, or O in Column C</v>
      </c>
      <c r="AC44" s="410">
        <f t="shared" si="13"/>
        <v>0</v>
      </c>
    </row>
    <row r="45" spans="1:31" ht="30" x14ac:dyDescent="0.25">
      <c r="A45" s="386"/>
      <c r="B45" s="386"/>
      <c r="C45" s="422"/>
      <c r="D45" s="210"/>
      <c r="E45" s="211">
        <f t="shared" si="0"/>
        <v>0</v>
      </c>
      <c r="F45" s="212">
        <v>13</v>
      </c>
      <c r="G45" s="414"/>
      <c r="H45" s="213">
        <f t="shared" si="1"/>
        <v>0</v>
      </c>
      <c r="I45" s="218"/>
      <c r="J45" s="211">
        <f t="shared" si="2"/>
        <v>0</v>
      </c>
      <c r="K45" s="375"/>
      <c r="L45" s="212">
        <v>8</v>
      </c>
      <c r="M45" s="423">
        <f t="shared" si="3"/>
        <v>0</v>
      </c>
      <c r="N45" s="224">
        <f t="shared" si="4"/>
        <v>0</v>
      </c>
      <c r="O45" s="225" t="str">
        <f t="shared" si="14"/>
        <v/>
      </c>
      <c r="P45" s="226">
        <f t="shared" si="15"/>
        <v>0</v>
      </c>
      <c r="Q45" s="213">
        <f t="shared" si="16"/>
        <v>0</v>
      </c>
      <c r="R45" s="394">
        <f t="shared" si="5"/>
        <v>0</v>
      </c>
      <c r="S45" s="394">
        <f t="shared" si="6"/>
        <v>0</v>
      </c>
      <c r="T45" s="326"/>
      <c r="U45" s="74"/>
      <c r="V45" s="48">
        <f t="shared" si="7"/>
        <v>0</v>
      </c>
      <c r="W45" s="74"/>
      <c r="X45" s="48">
        <f t="shared" si="8"/>
        <v>0</v>
      </c>
      <c r="Y45" s="48">
        <f t="shared" si="9"/>
        <v>0</v>
      </c>
      <c r="Z45" s="427">
        <f t="shared" si="10"/>
        <v>0</v>
      </c>
      <c r="AA45" s="417" t="str">
        <f t="shared" si="11"/>
        <v>Enter H, S, or O in Column C</v>
      </c>
      <c r="AB45" s="418" t="str">
        <f t="shared" si="12"/>
        <v>Enter H, S, or O in Column C</v>
      </c>
      <c r="AC45" s="410">
        <f t="shared" si="13"/>
        <v>0</v>
      </c>
    </row>
    <row r="46" spans="1:31" ht="30" x14ac:dyDescent="0.25">
      <c r="A46" s="386"/>
      <c r="B46" s="386"/>
      <c r="C46" s="422"/>
      <c r="D46" s="210"/>
      <c r="E46" s="211">
        <f t="shared" si="0"/>
        <v>0</v>
      </c>
      <c r="F46" s="212">
        <v>13</v>
      </c>
      <c r="G46" s="414"/>
      <c r="H46" s="213">
        <f t="shared" si="1"/>
        <v>0</v>
      </c>
      <c r="I46" s="218"/>
      <c r="J46" s="211">
        <f t="shared" si="2"/>
        <v>0</v>
      </c>
      <c r="K46" s="375"/>
      <c r="L46" s="212">
        <v>8</v>
      </c>
      <c r="M46" s="423">
        <f t="shared" si="3"/>
        <v>0</v>
      </c>
      <c r="N46" s="224">
        <f t="shared" si="4"/>
        <v>0</v>
      </c>
      <c r="O46" s="225" t="str">
        <f t="shared" si="14"/>
        <v/>
      </c>
      <c r="P46" s="226">
        <f t="shared" si="15"/>
        <v>0</v>
      </c>
      <c r="Q46" s="213">
        <f t="shared" si="16"/>
        <v>0</v>
      </c>
      <c r="R46" s="394">
        <f t="shared" si="5"/>
        <v>0</v>
      </c>
      <c r="S46" s="394">
        <f t="shared" si="6"/>
        <v>0</v>
      </c>
      <c r="T46" s="326"/>
      <c r="U46" s="74"/>
      <c r="V46" s="48">
        <f t="shared" si="7"/>
        <v>0</v>
      </c>
      <c r="W46" s="74"/>
      <c r="X46" s="48">
        <f t="shared" si="8"/>
        <v>0</v>
      </c>
      <c r="Y46" s="48">
        <f t="shared" si="9"/>
        <v>0</v>
      </c>
      <c r="Z46" s="427">
        <f t="shared" si="10"/>
        <v>0</v>
      </c>
      <c r="AA46" s="417" t="str">
        <f t="shared" si="11"/>
        <v>Enter H, S, or O in Column C</v>
      </c>
      <c r="AB46" s="418" t="str">
        <f t="shared" si="12"/>
        <v>Enter H, S, or O in Column C</v>
      </c>
      <c r="AC46" s="410">
        <f t="shared" si="13"/>
        <v>0</v>
      </c>
    </row>
    <row r="47" spans="1:31" ht="30" x14ac:dyDescent="0.25">
      <c r="A47" s="386"/>
      <c r="B47" s="386"/>
      <c r="C47" s="422"/>
      <c r="D47" s="210"/>
      <c r="E47" s="211">
        <f t="shared" si="0"/>
        <v>0</v>
      </c>
      <c r="F47" s="212">
        <v>13</v>
      </c>
      <c r="G47" s="414"/>
      <c r="H47" s="213">
        <f t="shared" si="1"/>
        <v>0</v>
      </c>
      <c r="I47" s="218"/>
      <c r="J47" s="211">
        <f t="shared" si="2"/>
        <v>0</v>
      </c>
      <c r="K47" s="375"/>
      <c r="L47" s="212">
        <v>8</v>
      </c>
      <c r="M47" s="423">
        <f t="shared" si="3"/>
        <v>0</v>
      </c>
      <c r="N47" s="224">
        <f t="shared" si="4"/>
        <v>0</v>
      </c>
      <c r="O47" s="225" t="str">
        <f t="shared" si="14"/>
        <v/>
      </c>
      <c r="P47" s="226">
        <f t="shared" si="15"/>
        <v>0</v>
      </c>
      <c r="Q47" s="213">
        <f t="shared" si="16"/>
        <v>0</v>
      </c>
      <c r="R47" s="394">
        <f t="shared" si="5"/>
        <v>0</v>
      </c>
      <c r="S47" s="394">
        <f t="shared" si="6"/>
        <v>0</v>
      </c>
      <c r="T47" s="326"/>
      <c r="U47" s="74"/>
      <c r="V47" s="48">
        <f t="shared" si="7"/>
        <v>0</v>
      </c>
      <c r="W47" s="74"/>
      <c r="X47" s="48">
        <f t="shared" si="8"/>
        <v>0</v>
      </c>
      <c r="Y47" s="48">
        <f t="shared" si="9"/>
        <v>0</v>
      </c>
      <c r="Z47" s="427">
        <f t="shared" si="10"/>
        <v>0</v>
      </c>
      <c r="AA47" s="417" t="str">
        <f t="shared" si="11"/>
        <v>Enter H, S, or O in Column C</v>
      </c>
      <c r="AB47" s="418" t="str">
        <f t="shared" si="12"/>
        <v>Enter H, S, or O in Column C</v>
      </c>
      <c r="AC47" s="410">
        <f t="shared" si="13"/>
        <v>0</v>
      </c>
    </row>
    <row r="48" spans="1:31" ht="30" x14ac:dyDescent="0.25">
      <c r="A48" s="386"/>
      <c r="B48" s="386"/>
      <c r="C48" s="422"/>
      <c r="D48" s="210"/>
      <c r="E48" s="211">
        <f t="shared" si="0"/>
        <v>0</v>
      </c>
      <c r="F48" s="212">
        <v>13</v>
      </c>
      <c r="G48" s="414"/>
      <c r="H48" s="213">
        <f t="shared" si="1"/>
        <v>0</v>
      </c>
      <c r="I48" s="218"/>
      <c r="J48" s="211">
        <f t="shared" si="2"/>
        <v>0</v>
      </c>
      <c r="K48" s="375"/>
      <c r="L48" s="212">
        <v>8</v>
      </c>
      <c r="M48" s="423">
        <f t="shared" si="3"/>
        <v>0</v>
      </c>
      <c r="N48" s="224">
        <f t="shared" si="4"/>
        <v>0</v>
      </c>
      <c r="O48" s="225" t="str">
        <f t="shared" si="14"/>
        <v/>
      </c>
      <c r="P48" s="226">
        <f t="shared" si="15"/>
        <v>0</v>
      </c>
      <c r="Q48" s="213">
        <f t="shared" si="16"/>
        <v>0</v>
      </c>
      <c r="R48" s="394">
        <f t="shared" si="5"/>
        <v>0</v>
      </c>
      <c r="S48" s="394">
        <f t="shared" si="6"/>
        <v>0</v>
      </c>
      <c r="T48" s="326"/>
      <c r="U48" s="74"/>
      <c r="V48" s="48">
        <f t="shared" si="7"/>
        <v>0</v>
      </c>
      <c r="W48" s="74"/>
      <c r="X48" s="48">
        <f t="shared" si="8"/>
        <v>0</v>
      </c>
      <c r="Y48" s="48">
        <f t="shared" si="9"/>
        <v>0</v>
      </c>
      <c r="Z48" s="427">
        <f t="shared" si="10"/>
        <v>0</v>
      </c>
      <c r="AA48" s="417" t="str">
        <f t="shared" si="11"/>
        <v>Enter H, S, or O in Column C</v>
      </c>
      <c r="AB48" s="418" t="str">
        <f t="shared" si="12"/>
        <v>Enter H, S, or O in Column C</v>
      </c>
      <c r="AC48" s="410">
        <f t="shared" si="13"/>
        <v>0</v>
      </c>
    </row>
    <row r="49" spans="1:29" ht="30" x14ac:dyDescent="0.25">
      <c r="A49" s="386"/>
      <c r="B49" s="386"/>
      <c r="C49" s="422"/>
      <c r="D49" s="210"/>
      <c r="E49" s="211">
        <f t="shared" si="0"/>
        <v>0</v>
      </c>
      <c r="F49" s="212">
        <v>13</v>
      </c>
      <c r="G49" s="414"/>
      <c r="H49" s="213">
        <f t="shared" si="1"/>
        <v>0</v>
      </c>
      <c r="I49" s="218"/>
      <c r="J49" s="211">
        <f t="shared" si="2"/>
        <v>0</v>
      </c>
      <c r="K49" s="375"/>
      <c r="L49" s="212">
        <v>8</v>
      </c>
      <c r="M49" s="423">
        <f t="shared" si="3"/>
        <v>0</v>
      </c>
      <c r="N49" s="224">
        <f t="shared" si="4"/>
        <v>0</v>
      </c>
      <c r="O49" s="225" t="str">
        <f t="shared" si="14"/>
        <v/>
      </c>
      <c r="P49" s="226">
        <f t="shared" si="15"/>
        <v>0</v>
      </c>
      <c r="Q49" s="213">
        <f t="shared" si="16"/>
        <v>0</v>
      </c>
      <c r="R49" s="394">
        <f t="shared" si="5"/>
        <v>0</v>
      </c>
      <c r="S49" s="405">
        <f t="shared" si="6"/>
        <v>0</v>
      </c>
      <c r="T49" s="74"/>
      <c r="U49" s="74"/>
      <c r="V49" s="48">
        <f t="shared" si="7"/>
        <v>0</v>
      </c>
      <c r="W49" s="74"/>
      <c r="X49" s="48">
        <f t="shared" si="8"/>
        <v>0</v>
      </c>
      <c r="Y49" s="48">
        <f t="shared" si="9"/>
        <v>0</v>
      </c>
      <c r="Z49" s="427">
        <f t="shared" si="10"/>
        <v>0</v>
      </c>
      <c r="AA49" s="417" t="str">
        <f t="shared" si="11"/>
        <v>Enter H, S, or O in Column C</v>
      </c>
      <c r="AB49" s="418" t="str">
        <f t="shared" si="12"/>
        <v>Enter H, S, or O in Column C</v>
      </c>
      <c r="AC49" s="410">
        <f t="shared" si="13"/>
        <v>0</v>
      </c>
    </row>
    <row r="50" spans="1:29" ht="30" x14ac:dyDescent="0.25">
      <c r="A50" s="386"/>
      <c r="B50" s="386"/>
      <c r="C50" s="422"/>
      <c r="D50" s="210"/>
      <c r="E50" s="211">
        <f t="shared" si="0"/>
        <v>0</v>
      </c>
      <c r="F50" s="212">
        <v>13</v>
      </c>
      <c r="G50" s="414"/>
      <c r="H50" s="213">
        <f t="shared" si="1"/>
        <v>0</v>
      </c>
      <c r="I50" s="218"/>
      <c r="J50" s="211">
        <f t="shared" si="2"/>
        <v>0</v>
      </c>
      <c r="K50" s="375"/>
      <c r="L50" s="212">
        <v>8</v>
      </c>
      <c r="M50" s="423">
        <f t="shared" si="3"/>
        <v>0</v>
      </c>
      <c r="N50" s="224">
        <f t="shared" si="4"/>
        <v>0</v>
      </c>
      <c r="O50" s="225" t="str">
        <f t="shared" si="14"/>
        <v/>
      </c>
      <c r="P50" s="226">
        <f t="shared" si="15"/>
        <v>0</v>
      </c>
      <c r="Q50" s="213">
        <f t="shared" si="16"/>
        <v>0</v>
      </c>
      <c r="R50" s="394">
        <f t="shared" si="5"/>
        <v>0</v>
      </c>
      <c r="S50" s="405">
        <f t="shared" si="6"/>
        <v>0</v>
      </c>
      <c r="T50" s="74"/>
      <c r="U50" s="74"/>
      <c r="V50" s="48">
        <f t="shared" si="7"/>
        <v>0</v>
      </c>
      <c r="W50" s="74"/>
      <c r="X50" s="48">
        <f t="shared" si="8"/>
        <v>0</v>
      </c>
      <c r="Y50" s="48">
        <f t="shared" si="9"/>
        <v>0</v>
      </c>
      <c r="Z50" s="427">
        <f t="shared" si="10"/>
        <v>0</v>
      </c>
      <c r="AA50" s="417" t="str">
        <f t="shared" si="11"/>
        <v>Enter H, S, or O in Column C</v>
      </c>
      <c r="AB50" s="418" t="str">
        <f t="shared" si="12"/>
        <v>Enter H, S, or O in Column C</v>
      </c>
      <c r="AC50" s="410">
        <f t="shared" si="13"/>
        <v>0</v>
      </c>
    </row>
    <row r="51" spans="1:29" ht="15" customHeight="1" x14ac:dyDescent="0.25">
      <c r="C51" s="387"/>
      <c r="D51" s="214"/>
      <c r="E51" s="18"/>
      <c r="F51" s="18"/>
      <c r="G51" s="18"/>
      <c r="H51" s="215"/>
      <c r="I51" s="214"/>
      <c r="J51" s="18"/>
      <c r="K51" s="18"/>
      <c r="L51" s="18"/>
      <c r="M51" s="18"/>
      <c r="N51" s="402"/>
      <c r="O51" s="243"/>
      <c r="P51" s="243"/>
      <c r="Q51" s="241"/>
      <c r="R51" s="259"/>
      <c r="S51" s="241"/>
      <c r="T51" s="18"/>
      <c r="U51" s="18"/>
      <c r="V51" s="86"/>
      <c r="W51" s="18"/>
      <c r="X51" s="18"/>
      <c r="Y51" s="18"/>
      <c r="Z51" s="291"/>
      <c r="AA51" s="18"/>
      <c r="AB51" s="215"/>
      <c r="AC51" s="411"/>
    </row>
    <row r="52" spans="1:29" ht="29.25" customHeight="1" thickBot="1" x14ac:dyDescent="0.3">
      <c r="D52" s="214"/>
      <c r="E52" s="18"/>
      <c r="F52" s="18"/>
      <c r="G52" s="18"/>
      <c r="H52" s="215"/>
      <c r="I52" s="219">
        <f>SUM(I33:I51)</f>
        <v>0</v>
      </c>
      <c r="J52" s="90">
        <f>SUM(J33:J51)</f>
        <v>0</v>
      </c>
      <c r="K52" s="49"/>
      <c r="L52" s="220" t="s">
        <v>38</v>
      </c>
      <c r="M52" s="220"/>
      <c r="N52" s="402"/>
      <c r="O52" s="243"/>
      <c r="P52" s="243"/>
      <c r="Q52" s="403"/>
      <c r="R52" s="389"/>
      <c r="S52" s="403"/>
      <c r="T52" s="18"/>
      <c r="U52" s="18"/>
      <c r="V52" s="86"/>
      <c r="W52" s="18"/>
      <c r="X52" s="18"/>
      <c r="Y52" s="18"/>
      <c r="Z52" s="327"/>
      <c r="AA52" s="48"/>
      <c r="AB52" s="327"/>
      <c r="AC52" s="412">
        <f>SUM(AC33:AC51)</f>
        <v>0</v>
      </c>
    </row>
    <row r="53" spans="1:29" ht="43.5" customHeight="1" thickTop="1" x14ac:dyDescent="0.25">
      <c r="D53" s="216"/>
      <c r="E53" s="188"/>
      <c r="F53" s="188"/>
      <c r="G53" s="188"/>
      <c r="H53" s="217"/>
      <c r="I53" s="216"/>
      <c r="J53" s="245" t="s">
        <v>138</v>
      </c>
      <c r="K53" s="428"/>
      <c r="L53" s="221"/>
      <c r="M53" s="221"/>
      <c r="N53" s="216"/>
      <c r="O53" s="188"/>
      <c r="P53" s="188"/>
      <c r="Q53" s="242"/>
      <c r="R53" s="404"/>
      <c r="S53" s="406"/>
      <c r="T53" s="188"/>
      <c r="U53" s="188"/>
      <c r="V53" s="188"/>
      <c r="W53" s="188"/>
      <c r="X53" s="188"/>
      <c r="Y53" s="188"/>
      <c r="Z53" s="217"/>
      <c r="AA53" s="407"/>
      <c r="AB53" s="408"/>
      <c r="AC53" s="413" t="s">
        <v>252</v>
      </c>
    </row>
    <row r="54" spans="1:29" s="82" customFormat="1" ht="15.75" customHeight="1" thickBot="1" x14ac:dyDescent="0.3">
      <c r="C54" s="81"/>
      <c r="G54" s="200"/>
      <c r="H54" s="201"/>
      <c r="I54" s="201"/>
      <c r="L54" s="202"/>
      <c r="M54" s="202"/>
      <c r="AA54" s="248"/>
      <c r="AB54" s="248"/>
      <c r="AC54" s="243"/>
    </row>
    <row r="55" spans="1:29" s="82" customFormat="1" ht="77.25" customHeight="1" thickBot="1" x14ac:dyDescent="0.3">
      <c r="A55" s="542" t="s">
        <v>124</v>
      </c>
      <c r="B55" s="543"/>
      <c r="C55" s="539" t="s">
        <v>218</v>
      </c>
      <c r="D55" s="540"/>
      <c r="E55" s="541"/>
      <c r="F55" s="250"/>
      <c r="G55" s="250"/>
      <c r="H55" s="250"/>
      <c r="I55" s="250"/>
      <c r="J55" s="250"/>
      <c r="K55" s="250"/>
      <c r="L55" s="250"/>
      <c r="W55" s="248"/>
      <c r="X55" s="372"/>
      <c r="Y55" s="248"/>
      <c r="Z55" s="86"/>
    </row>
    <row r="56" spans="1:29" ht="75" customHeight="1" thickBot="1" x14ac:dyDescent="0.3">
      <c r="A56" s="252" t="s">
        <v>203</v>
      </c>
      <c r="B56" s="251"/>
      <c r="C56" s="537" t="s">
        <v>120</v>
      </c>
      <c r="D56" s="538"/>
      <c r="E56" s="253"/>
      <c r="F56" s="249"/>
      <c r="G56" s="249"/>
      <c r="H56" s="249"/>
      <c r="I56" s="249"/>
      <c r="J56" s="249"/>
      <c r="K56" s="249"/>
      <c r="L56" s="249"/>
      <c r="M56" s="249"/>
      <c r="N56" s="561"/>
      <c r="O56" s="561"/>
      <c r="P56" s="86"/>
    </row>
    <row r="57" spans="1:29" s="82" customFormat="1" ht="102" customHeight="1" x14ac:dyDescent="0.25">
      <c r="A57" s="254" t="s">
        <v>19</v>
      </c>
      <c r="B57" s="231" t="s">
        <v>119</v>
      </c>
      <c r="C57" s="232" t="s">
        <v>121</v>
      </c>
      <c r="D57" s="233" t="s">
        <v>39</v>
      </c>
      <c r="E57" s="255"/>
      <c r="F57" s="205"/>
      <c r="G57" s="205"/>
      <c r="H57" s="205"/>
      <c r="I57" s="205"/>
      <c r="J57" s="205"/>
      <c r="K57" s="205"/>
      <c r="L57" s="205"/>
      <c r="M57" s="205"/>
      <c r="N57" s="205"/>
      <c r="O57" s="205"/>
      <c r="P57" s="86"/>
    </row>
    <row r="58" spans="1:29" s="82" customFormat="1" ht="15" customHeight="1" x14ac:dyDescent="0.25">
      <c r="A58" s="256" t="s">
        <v>260</v>
      </c>
      <c r="B58" s="246"/>
      <c r="C58" s="337"/>
      <c r="D58" s="211">
        <f t="shared" ref="D58:D63" si="17">IF((C58&gt;15385),15385,C58)</f>
        <v>0</v>
      </c>
      <c r="E58" s="255"/>
      <c r="F58" s="205"/>
      <c r="G58" s="205"/>
      <c r="H58" s="205"/>
      <c r="I58" s="205"/>
      <c r="J58" s="205"/>
      <c r="K58" s="205"/>
      <c r="L58" s="205"/>
      <c r="M58" s="205"/>
      <c r="N58" s="205"/>
      <c r="O58" s="205"/>
      <c r="P58" s="86"/>
    </row>
    <row r="59" spans="1:29" s="82" customFormat="1" ht="15" customHeight="1" x14ac:dyDescent="0.25">
      <c r="A59" s="256"/>
      <c r="B59" s="246"/>
      <c r="C59" s="337"/>
      <c r="D59" s="211">
        <f t="shared" si="17"/>
        <v>0</v>
      </c>
      <c r="E59" s="255"/>
      <c r="F59" s="205"/>
      <c r="G59" s="205"/>
      <c r="H59" s="205"/>
      <c r="I59" s="205"/>
      <c r="J59" s="205"/>
      <c r="K59" s="205"/>
      <c r="L59" s="205"/>
      <c r="M59" s="205"/>
      <c r="N59" s="205"/>
      <c r="O59" s="205"/>
      <c r="P59" s="86"/>
    </row>
    <row r="60" spans="1:29" s="82" customFormat="1" ht="15" customHeight="1" x14ac:dyDescent="0.25">
      <c r="A60" s="256"/>
      <c r="B60" s="246"/>
      <c r="C60" s="356"/>
      <c r="D60" s="211">
        <f t="shared" si="17"/>
        <v>0</v>
      </c>
      <c r="E60" s="255"/>
      <c r="F60" s="205"/>
      <c r="G60" s="205"/>
      <c r="H60" s="205"/>
      <c r="I60" s="205"/>
      <c r="J60" s="205"/>
      <c r="K60" s="205"/>
      <c r="L60" s="205"/>
      <c r="M60" s="205"/>
      <c r="N60" s="205"/>
      <c r="O60" s="205"/>
      <c r="P60" s="86"/>
    </row>
    <row r="61" spans="1:29" s="82" customFormat="1" ht="15" customHeight="1" x14ac:dyDescent="0.25">
      <c r="A61" s="256"/>
      <c r="B61" s="246"/>
      <c r="C61" s="337"/>
      <c r="D61" s="211">
        <f t="shared" si="17"/>
        <v>0</v>
      </c>
      <c r="E61" s="255"/>
      <c r="F61" s="205"/>
      <c r="G61" s="205"/>
      <c r="H61" s="205"/>
      <c r="I61" s="205"/>
      <c r="J61" s="205"/>
      <c r="K61" s="205"/>
      <c r="L61" s="205"/>
      <c r="M61" s="205"/>
      <c r="N61" s="205"/>
      <c r="O61" s="205"/>
      <c r="P61" s="86"/>
    </row>
    <row r="62" spans="1:29" s="82" customFormat="1" ht="15.75" customHeight="1" x14ac:dyDescent="0.25">
      <c r="A62" s="257"/>
      <c r="B62" s="247"/>
      <c r="C62" s="357"/>
      <c r="D62" s="211">
        <f t="shared" si="17"/>
        <v>0</v>
      </c>
      <c r="E62" s="89"/>
      <c r="F62" s="86"/>
      <c r="G62" s="86"/>
      <c r="H62" s="86"/>
      <c r="I62" s="86"/>
      <c r="J62" s="86"/>
      <c r="K62" s="86"/>
      <c r="L62" s="86"/>
      <c r="M62" s="86"/>
      <c r="N62" s="86"/>
      <c r="O62" s="86"/>
      <c r="P62" s="86"/>
    </row>
    <row r="63" spans="1:29" s="82" customFormat="1" ht="15.75" customHeight="1" x14ac:dyDescent="0.25">
      <c r="A63" s="258"/>
      <c r="B63" s="229"/>
      <c r="C63" s="357"/>
      <c r="D63" s="211">
        <f t="shared" si="17"/>
        <v>0</v>
      </c>
      <c r="E63" s="89"/>
      <c r="F63" s="86"/>
      <c r="G63" s="86"/>
      <c r="H63" s="86"/>
      <c r="I63" s="86"/>
      <c r="J63" s="86"/>
      <c r="K63" s="86"/>
      <c r="L63" s="86"/>
      <c r="M63" s="86"/>
      <c r="N63" s="86"/>
      <c r="O63" s="86"/>
      <c r="P63" s="86"/>
    </row>
    <row r="64" spans="1:29" s="82" customFormat="1" ht="15.75" customHeight="1" x14ac:dyDescent="0.25">
      <c r="A64" s="85"/>
      <c r="B64" s="86"/>
      <c r="C64" s="360"/>
      <c r="D64" s="360"/>
      <c r="E64" s="89"/>
      <c r="F64" s="86"/>
      <c r="G64" s="86"/>
      <c r="H64" s="86"/>
      <c r="I64" s="86"/>
      <c r="J64" s="86"/>
      <c r="K64" s="86"/>
      <c r="L64" s="86"/>
      <c r="M64" s="86"/>
      <c r="N64" s="86"/>
      <c r="O64" s="86"/>
      <c r="P64" s="86"/>
    </row>
    <row r="65" spans="1:16" s="82" customFormat="1" ht="15.75" customHeight="1" thickBot="1" x14ac:dyDescent="0.3">
      <c r="A65" s="85"/>
      <c r="B65" s="86"/>
      <c r="C65" s="361">
        <f>SUM(C58:C64)</f>
        <v>0</v>
      </c>
      <c r="D65" s="361">
        <f>SUM(D58:D64)</f>
        <v>0</v>
      </c>
      <c r="E65" s="260"/>
      <c r="G65" s="202"/>
      <c r="H65" s="202"/>
      <c r="I65" s="202"/>
    </row>
    <row r="66" spans="1:16" s="82" customFormat="1" ht="32.25" customHeight="1" thickTop="1" x14ac:dyDescent="0.25">
      <c r="A66" s="85"/>
      <c r="B66" s="86"/>
      <c r="C66" s="86"/>
      <c r="D66" s="245" t="s">
        <v>139</v>
      </c>
      <c r="E66" s="260"/>
      <c r="G66" s="202"/>
      <c r="H66" s="202"/>
      <c r="I66" s="202"/>
    </row>
    <row r="67" spans="1:16" s="82" customFormat="1" ht="15.75" customHeight="1" thickBot="1" x14ac:dyDescent="0.3">
      <c r="A67" s="76"/>
      <c r="B67" s="261"/>
      <c r="C67" s="261"/>
      <c r="D67" s="261"/>
      <c r="E67" s="262"/>
      <c r="H67" s="200"/>
      <c r="I67" s="201"/>
      <c r="J67" s="201"/>
      <c r="K67" s="201"/>
      <c r="M67" s="202"/>
      <c r="N67" s="202"/>
      <c r="O67" s="202"/>
    </row>
    <row r="68" spans="1:16" s="82" customFormat="1" ht="15.75" customHeight="1" thickBot="1" x14ac:dyDescent="0.3">
      <c r="A68" s="86"/>
      <c r="B68" s="86"/>
      <c r="C68" s="86"/>
      <c r="D68" s="86"/>
      <c r="E68" s="86"/>
      <c r="F68" s="86"/>
      <c r="I68" s="200"/>
      <c r="J68" s="201"/>
      <c r="K68" s="201"/>
      <c r="L68" s="201"/>
      <c r="N68" s="202"/>
      <c r="O68" s="202"/>
      <c r="P68" s="202"/>
    </row>
    <row r="69" spans="1:16" s="82" customFormat="1" ht="15.75" customHeight="1" x14ac:dyDescent="0.25">
      <c r="A69" s="266" t="s">
        <v>125</v>
      </c>
      <c r="B69" s="267"/>
      <c r="C69" s="268"/>
      <c r="D69" s="268"/>
      <c r="E69" s="268"/>
      <c r="F69" s="269"/>
      <c r="H69" s="200"/>
      <c r="I69" s="201"/>
      <c r="J69" s="201"/>
      <c r="K69" s="201"/>
      <c r="M69" s="202"/>
      <c r="N69" s="202"/>
      <c r="O69" s="202"/>
    </row>
    <row r="70" spans="1:16" s="82" customFormat="1" ht="15.75" customHeight="1" x14ac:dyDescent="0.25">
      <c r="A70" s="85" t="s">
        <v>140</v>
      </c>
      <c r="B70" s="86"/>
      <c r="C70" s="86"/>
      <c r="D70" s="86"/>
      <c r="E70" s="86"/>
      <c r="F70" s="89"/>
      <c r="H70" s="200"/>
      <c r="I70" s="201"/>
      <c r="J70" s="201"/>
      <c r="K70" s="201"/>
      <c r="M70" s="202"/>
      <c r="N70" s="202"/>
      <c r="O70" s="202"/>
    </row>
    <row r="71" spans="1:16" s="82" customFormat="1" ht="15.75" customHeight="1" thickBot="1" x14ac:dyDescent="0.3">
      <c r="A71" s="85" t="s">
        <v>141</v>
      </c>
      <c r="B71" s="86"/>
      <c r="C71" s="86"/>
      <c r="D71" s="86"/>
      <c r="E71" s="86"/>
      <c r="F71" s="89"/>
      <c r="H71" s="200"/>
      <c r="I71" s="201"/>
      <c r="J71" s="201"/>
      <c r="K71" s="201"/>
      <c r="M71" s="202"/>
      <c r="N71" s="202"/>
      <c r="O71" s="202"/>
    </row>
    <row r="72" spans="1:16" s="82" customFormat="1" ht="58.5" customHeight="1" thickBot="1" x14ac:dyDescent="0.3">
      <c r="A72" s="85"/>
      <c r="B72" s="86"/>
      <c r="C72" s="534" t="s">
        <v>120</v>
      </c>
      <c r="D72" s="535"/>
      <c r="E72" s="520" t="s">
        <v>148</v>
      </c>
      <c r="F72" s="521"/>
      <c r="H72" s="200"/>
      <c r="I72" s="201"/>
      <c r="J72" s="201"/>
      <c r="K72" s="201"/>
      <c r="M72" s="202"/>
      <c r="N72" s="202"/>
      <c r="O72" s="202"/>
    </row>
    <row r="73" spans="1:16" s="82" customFormat="1" ht="58.5" customHeight="1" x14ac:dyDescent="0.25">
      <c r="A73" s="254" t="s">
        <v>19</v>
      </c>
      <c r="B73" s="231" t="s">
        <v>119</v>
      </c>
      <c r="C73" s="232" t="s">
        <v>121</v>
      </c>
      <c r="D73" s="233" t="s">
        <v>146</v>
      </c>
      <c r="E73" s="285" t="s">
        <v>220</v>
      </c>
      <c r="F73" s="284" t="s">
        <v>221</v>
      </c>
      <c r="H73" s="200"/>
      <c r="I73" s="201"/>
      <c r="J73" s="201"/>
      <c r="K73" s="201"/>
      <c r="M73" s="202"/>
      <c r="N73" s="202"/>
      <c r="O73" s="202"/>
    </row>
    <row r="74" spans="1:16" s="82" customFormat="1" ht="15.75" customHeight="1" x14ac:dyDescent="0.25">
      <c r="A74" s="256"/>
      <c r="B74" s="246"/>
      <c r="C74" s="337"/>
      <c r="D74" s="211">
        <f t="shared" ref="D74:D78" si="18">IF((C74&gt;15385),15385,C74)</f>
        <v>0</v>
      </c>
      <c r="E74" s="337"/>
      <c r="F74" s="355">
        <f>IF(MIN(D74,E74)&gt;=15385,15385,((MIN(D74,E74))))</f>
        <v>0</v>
      </c>
      <c r="G74" s="133"/>
      <c r="H74" s="324"/>
      <c r="I74" s="325"/>
      <c r="J74" s="201"/>
      <c r="K74" s="201"/>
      <c r="M74" s="202"/>
      <c r="N74" s="202"/>
      <c r="O74" s="202"/>
    </row>
    <row r="75" spans="1:16" s="82" customFormat="1" ht="15.75" customHeight="1" x14ac:dyDescent="0.25">
      <c r="A75" s="256"/>
      <c r="B75" s="246"/>
      <c r="C75" s="337"/>
      <c r="D75" s="211">
        <f t="shared" si="18"/>
        <v>0</v>
      </c>
      <c r="E75" s="337"/>
      <c r="F75" s="355">
        <f t="shared" ref="F75:F77" si="19">IF(MIN(D75,E75)&gt;=15385,15385,((MIN(D75,E75))))</f>
        <v>0</v>
      </c>
      <c r="H75" s="200"/>
      <c r="I75" s="201"/>
      <c r="J75" s="201"/>
      <c r="K75" s="201"/>
      <c r="M75" s="202"/>
      <c r="N75" s="202"/>
      <c r="O75" s="202"/>
    </row>
    <row r="76" spans="1:16" s="82" customFormat="1" ht="15.75" customHeight="1" x14ac:dyDescent="0.25">
      <c r="A76" s="256"/>
      <c r="B76" s="246"/>
      <c r="C76" s="356"/>
      <c r="D76" s="211">
        <f t="shared" si="18"/>
        <v>0</v>
      </c>
      <c r="E76" s="337"/>
      <c r="F76" s="355">
        <f t="shared" si="19"/>
        <v>0</v>
      </c>
      <c r="I76" s="201"/>
      <c r="J76" s="201"/>
      <c r="K76" s="201"/>
      <c r="M76" s="202"/>
      <c r="N76" s="202"/>
      <c r="O76" s="202"/>
    </row>
    <row r="77" spans="1:16" s="82" customFormat="1" ht="15.75" customHeight="1" x14ac:dyDescent="0.25">
      <c r="A77" s="256"/>
      <c r="B77" s="246"/>
      <c r="C77" s="337"/>
      <c r="D77" s="211">
        <f t="shared" si="18"/>
        <v>0</v>
      </c>
      <c r="E77" s="337"/>
      <c r="F77" s="355">
        <f t="shared" si="19"/>
        <v>0</v>
      </c>
      <c r="H77" s="200"/>
      <c r="I77" s="201"/>
      <c r="J77" s="201"/>
      <c r="K77" s="201"/>
      <c r="M77" s="202"/>
      <c r="N77" s="202"/>
      <c r="O77" s="202"/>
    </row>
    <row r="78" spans="1:16" s="82" customFormat="1" ht="15.75" customHeight="1" x14ac:dyDescent="0.25">
      <c r="A78" s="258"/>
      <c r="B78" s="229"/>
      <c r="C78" s="357"/>
      <c r="D78" s="211">
        <f t="shared" si="18"/>
        <v>0</v>
      </c>
      <c r="E78" s="338"/>
      <c r="F78" s="355">
        <f>IF(MIN(D78,E78)&gt;=15385,15385,((MIN(D78,E78))))</f>
        <v>0</v>
      </c>
      <c r="H78" s="200"/>
      <c r="I78" s="201"/>
      <c r="J78" s="201"/>
      <c r="K78" s="201"/>
      <c r="M78" s="202"/>
      <c r="N78" s="202"/>
      <c r="O78" s="202"/>
    </row>
    <row r="79" spans="1:16" s="82" customFormat="1" ht="15.75" customHeight="1" thickBot="1" x14ac:dyDescent="0.3">
      <c r="A79" s="85"/>
      <c r="B79" s="86"/>
      <c r="C79" s="358">
        <f>SUM(C74:C78)</f>
        <v>0</v>
      </c>
      <c r="D79" s="358">
        <f t="shared" ref="D79:E79" si="20">SUM(D74:D78)</f>
        <v>0</v>
      </c>
      <c r="E79" s="358">
        <f t="shared" si="20"/>
        <v>0</v>
      </c>
      <c r="F79" s="359">
        <f>SUM(F74:F78)</f>
        <v>0</v>
      </c>
      <c r="H79" s="200"/>
      <c r="I79" s="201"/>
      <c r="J79" s="201"/>
      <c r="K79" s="201"/>
      <c r="M79" s="202"/>
      <c r="N79" s="202"/>
      <c r="O79" s="202"/>
    </row>
    <row r="80" spans="1:16" s="82" customFormat="1" ht="29.85" customHeight="1" thickTop="1" x14ac:dyDescent="0.25">
      <c r="A80" s="85"/>
      <c r="B80" s="86"/>
      <c r="C80" s="259"/>
      <c r="E80" s="248"/>
      <c r="F80" s="283" t="s">
        <v>142</v>
      </c>
      <c r="H80" s="200"/>
      <c r="I80" s="201"/>
      <c r="J80" s="201"/>
      <c r="K80" s="201"/>
      <c r="M80" s="202"/>
      <c r="N80" s="202"/>
      <c r="O80" s="202"/>
    </row>
    <row r="81" spans="1:26" s="82" customFormat="1" ht="15.75" customHeight="1" thickBot="1" x14ac:dyDescent="0.3">
      <c r="A81" s="76"/>
      <c r="B81" s="261"/>
      <c r="C81" s="270"/>
      <c r="D81" s="271"/>
      <c r="E81" s="272"/>
      <c r="F81" s="262"/>
      <c r="H81" s="200"/>
      <c r="I81" s="201"/>
      <c r="J81" s="201"/>
      <c r="K81" s="201"/>
      <c r="M81" s="202"/>
      <c r="N81" s="202"/>
      <c r="O81" s="202"/>
    </row>
    <row r="82" spans="1:26" s="82" customFormat="1" ht="15.75" customHeight="1" thickBot="1" x14ac:dyDescent="0.3">
      <c r="C82" s="259"/>
      <c r="D82" s="211"/>
      <c r="E82" s="248"/>
      <c r="H82" s="200"/>
      <c r="I82" s="201"/>
      <c r="J82" s="201"/>
      <c r="K82" s="201"/>
      <c r="M82" s="202"/>
      <c r="N82" s="202"/>
      <c r="O82" s="202"/>
    </row>
    <row r="83" spans="1:26" s="82" customFormat="1" ht="9" customHeight="1" x14ac:dyDescent="0.25">
      <c r="A83" s="263"/>
      <c r="B83" s="264"/>
      <c r="C83" s="274"/>
      <c r="D83" s="275"/>
      <c r="E83" s="276"/>
      <c r="F83" s="264"/>
      <c r="G83" s="264"/>
      <c r="H83" s="265"/>
      <c r="T83" s="201"/>
      <c r="U83" s="201"/>
      <c r="V83" s="201"/>
      <c r="W83" s="201"/>
      <c r="X83" s="201"/>
      <c r="Y83" s="201"/>
      <c r="Z83" s="201"/>
    </row>
    <row r="84" spans="1:26" ht="31.5" customHeight="1" x14ac:dyDescent="0.25">
      <c r="A84" s="508" t="s">
        <v>122</v>
      </c>
      <c r="B84" s="509"/>
      <c r="C84" s="509"/>
      <c r="D84" s="509"/>
      <c r="E84" s="509"/>
      <c r="F84" s="509"/>
      <c r="G84" s="509"/>
      <c r="H84" s="510"/>
      <c r="T84" s="44"/>
      <c r="U84" s="44"/>
      <c r="V84" s="44"/>
      <c r="W84" s="44"/>
      <c r="X84" s="44"/>
      <c r="Y84" s="44"/>
      <c r="Z84" s="44"/>
    </row>
    <row r="85" spans="1:26" ht="44.25" customHeight="1" x14ac:dyDescent="0.25">
      <c r="A85" s="489" t="s">
        <v>51</v>
      </c>
      <c r="B85" s="490"/>
      <c r="C85" s="490"/>
      <c r="D85" s="490"/>
      <c r="E85" s="490"/>
      <c r="F85" s="490"/>
      <c r="G85" s="490"/>
      <c r="H85" s="536"/>
      <c r="T85" s="44"/>
      <c r="U85" s="44"/>
      <c r="V85" s="44"/>
      <c r="W85" s="44"/>
      <c r="X85" s="44"/>
      <c r="Y85" s="44"/>
      <c r="Z85" s="44"/>
    </row>
    <row r="86" spans="1:26" x14ac:dyDescent="0.25">
      <c r="A86" s="203" t="s">
        <v>126</v>
      </c>
      <c r="B86" s="146"/>
      <c r="C86" s="86"/>
      <c r="D86" s="273"/>
      <c r="E86" s="273"/>
      <c r="F86" s="146"/>
      <c r="G86" s="146"/>
      <c r="H86" s="147"/>
      <c r="T86" s="44"/>
      <c r="U86" s="44"/>
      <c r="V86" s="44"/>
      <c r="W86" s="44"/>
      <c r="X86" s="44"/>
      <c r="Y86" s="44"/>
      <c r="Z86" s="44"/>
    </row>
    <row r="87" spans="1:26" x14ac:dyDescent="0.25">
      <c r="A87" s="191" t="s">
        <v>116</v>
      </c>
      <c r="B87" s="192"/>
      <c r="C87" s="192"/>
      <c r="D87" s="192"/>
      <c r="E87" s="192"/>
      <c r="F87" s="192"/>
      <c r="G87" s="192"/>
      <c r="H87" s="147"/>
      <c r="T87" s="44"/>
      <c r="U87" s="44"/>
      <c r="V87" s="44"/>
      <c r="W87" s="44"/>
      <c r="X87" s="44"/>
      <c r="Y87" s="44"/>
      <c r="Z87" s="44"/>
    </row>
    <row r="88" spans="1:26" x14ac:dyDescent="0.25">
      <c r="A88" s="193" t="s">
        <v>55</v>
      </c>
      <c r="B88" s="194"/>
      <c r="C88" s="194"/>
      <c r="D88" s="194"/>
      <c r="E88" s="194"/>
      <c r="F88" s="194"/>
      <c r="G88" s="194"/>
      <c r="H88" s="136"/>
      <c r="T88" s="44"/>
      <c r="U88" s="44"/>
      <c r="V88" s="44"/>
      <c r="W88" s="44"/>
      <c r="X88" s="44"/>
      <c r="Y88" s="44"/>
      <c r="Z88" s="44"/>
    </row>
    <row r="89" spans="1:26" x14ac:dyDescent="0.25">
      <c r="A89" s="193" t="s">
        <v>117</v>
      </c>
      <c r="B89" s="194"/>
      <c r="C89" s="194"/>
      <c r="D89" s="194"/>
      <c r="E89" s="194"/>
      <c r="F89" s="194"/>
      <c r="G89" s="194"/>
      <c r="H89" s="136"/>
      <c r="T89" s="44"/>
      <c r="U89" s="44"/>
      <c r="V89" s="44"/>
      <c r="W89" s="44"/>
      <c r="X89" s="44"/>
      <c r="Y89" s="44"/>
      <c r="Z89" s="44"/>
    </row>
    <row r="90" spans="1:26" ht="36.75" customHeight="1" x14ac:dyDescent="0.25">
      <c r="A90" s="508" t="s">
        <v>118</v>
      </c>
      <c r="B90" s="509"/>
      <c r="C90" s="509"/>
      <c r="D90" s="509"/>
      <c r="E90" s="509"/>
      <c r="F90" s="509"/>
      <c r="G90" s="509"/>
      <c r="H90" s="510"/>
      <c r="J90" s="197"/>
      <c r="K90" s="197"/>
      <c r="T90" s="44"/>
      <c r="U90" s="44"/>
      <c r="V90" s="44"/>
      <c r="W90" s="44"/>
      <c r="X90" s="44"/>
      <c r="Y90" s="44"/>
      <c r="Z90" s="44"/>
    </row>
    <row r="91" spans="1:26" x14ac:dyDescent="0.25">
      <c r="A91" s="193" t="s">
        <v>56</v>
      </c>
      <c r="B91" s="194"/>
      <c r="C91" s="194"/>
      <c r="D91" s="194"/>
      <c r="E91" s="194"/>
      <c r="F91" s="194"/>
      <c r="G91" s="194"/>
      <c r="H91" s="136"/>
      <c r="T91" s="44"/>
      <c r="U91" s="44"/>
      <c r="V91" s="44"/>
      <c r="W91" s="44"/>
      <c r="X91" s="44"/>
      <c r="Y91" s="44"/>
      <c r="Z91" s="44"/>
    </row>
    <row r="92" spans="1:26" ht="10.9" customHeight="1" thickBot="1" x14ac:dyDescent="0.3">
      <c r="A92" s="104"/>
      <c r="B92" s="105"/>
      <c r="C92" s="105"/>
      <c r="D92" s="105"/>
      <c r="E92" s="105"/>
      <c r="F92" s="105"/>
      <c r="G92" s="105"/>
      <c r="H92" s="106"/>
      <c r="M92" s="56"/>
      <c r="O92" s="56"/>
      <c r="U92" s="44"/>
      <c r="V92" s="44"/>
      <c r="W92" s="44"/>
      <c r="X92" s="44"/>
      <c r="Y92" s="44"/>
    </row>
    <row r="93" spans="1:26" ht="10.9" customHeight="1" thickBot="1" x14ac:dyDescent="0.3">
      <c r="A93" s="40"/>
      <c r="B93" s="40"/>
      <c r="C93" s="40"/>
      <c r="D93" s="40"/>
      <c r="E93" s="40"/>
      <c r="F93" s="40"/>
      <c r="G93" s="40"/>
      <c r="H93" s="40"/>
      <c r="M93" s="56"/>
      <c r="O93" s="56"/>
      <c r="U93" s="44"/>
      <c r="V93" s="44"/>
      <c r="W93" s="44"/>
      <c r="X93" s="44"/>
      <c r="Y93" s="44"/>
    </row>
    <row r="94" spans="1:26" ht="15" customHeight="1" x14ac:dyDescent="0.25">
      <c r="A94" s="544" t="s">
        <v>123</v>
      </c>
      <c r="B94" s="545"/>
      <c r="C94" s="545"/>
      <c r="D94" s="545"/>
      <c r="E94" s="545"/>
      <c r="F94" s="545"/>
      <c r="G94" s="545"/>
      <c r="H94" s="546"/>
      <c r="M94" s="56"/>
      <c r="N94" s="56"/>
      <c r="O94" s="56"/>
      <c r="U94" s="44"/>
      <c r="V94" s="44"/>
      <c r="W94" s="44"/>
      <c r="X94" s="44"/>
      <c r="Y94" s="44"/>
      <c r="Z94" s="73"/>
    </row>
    <row r="95" spans="1:26" ht="15.75" thickBot="1" x14ac:dyDescent="0.3">
      <c r="A95" s="547"/>
      <c r="B95" s="548"/>
      <c r="C95" s="548"/>
      <c r="D95" s="548"/>
      <c r="E95" s="548"/>
      <c r="F95" s="548"/>
      <c r="G95" s="548"/>
      <c r="H95" s="549"/>
      <c r="M95" s="56"/>
      <c r="N95" s="56"/>
      <c r="O95" s="56"/>
      <c r="U95" s="44"/>
      <c r="V95" s="44"/>
      <c r="W95" s="44"/>
      <c r="X95" s="44"/>
      <c r="Y95" s="44"/>
      <c r="Z95" s="73"/>
    </row>
    <row r="96" spans="1:26" ht="10.9" customHeight="1" thickBot="1" x14ac:dyDescent="0.3">
      <c r="A96" s="40"/>
      <c r="B96" s="40"/>
      <c r="C96" s="40"/>
      <c r="D96" s="40"/>
      <c r="E96" s="40"/>
      <c r="F96" s="40"/>
      <c r="G96" s="40"/>
      <c r="H96" s="40"/>
      <c r="M96" s="56"/>
      <c r="O96" s="56"/>
      <c r="U96" s="44"/>
      <c r="V96" s="44"/>
      <c r="W96" s="44"/>
      <c r="X96" s="44"/>
      <c r="Y96" s="44"/>
    </row>
    <row r="97" spans="1:26" ht="16.5" customHeight="1" x14ac:dyDescent="0.25">
      <c r="A97" s="485" t="s">
        <v>143</v>
      </c>
      <c r="B97" s="486"/>
      <c r="C97" s="486"/>
      <c r="D97" s="486"/>
      <c r="E97" s="486"/>
      <c r="F97" s="486"/>
      <c r="G97" s="486"/>
      <c r="H97" s="487"/>
      <c r="M97" s="56"/>
      <c r="O97" s="56"/>
      <c r="U97" s="44"/>
      <c r="V97" s="44"/>
      <c r="W97" s="44"/>
      <c r="X97" s="44"/>
      <c r="Y97" s="44"/>
    </row>
    <row r="98" spans="1:26" ht="18" customHeight="1" thickBot="1" x14ac:dyDescent="0.3">
      <c r="A98" s="474"/>
      <c r="B98" s="475"/>
      <c r="C98" s="475"/>
      <c r="D98" s="475"/>
      <c r="E98" s="475"/>
      <c r="F98" s="475"/>
      <c r="G98" s="475"/>
      <c r="H98" s="488"/>
      <c r="M98" s="56"/>
      <c r="O98" s="56"/>
      <c r="U98" s="44"/>
      <c r="V98" s="44"/>
      <c r="W98" s="44"/>
      <c r="X98" s="44"/>
      <c r="Y98" s="44"/>
    </row>
    <row r="99" spans="1:26" ht="10.9" customHeight="1" thickBot="1" x14ac:dyDescent="0.3">
      <c r="A99" s="40"/>
      <c r="B99" s="40"/>
      <c r="C99" s="40"/>
      <c r="D99" s="40"/>
      <c r="E99" s="40"/>
      <c r="F99" s="40"/>
      <c r="G99" s="40"/>
      <c r="H99" s="40"/>
      <c r="M99" s="56"/>
      <c r="O99" s="56"/>
      <c r="U99" s="44"/>
      <c r="V99" s="44"/>
      <c r="W99" s="44"/>
      <c r="X99" s="44"/>
      <c r="Y99" s="44"/>
    </row>
    <row r="100" spans="1:26" ht="30.75" customHeight="1" x14ac:dyDescent="0.25">
      <c r="A100" s="485" t="s">
        <v>135</v>
      </c>
      <c r="B100" s="486"/>
      <c r="C100" s="486"/>
      <c r="D100" s="486"/>
      <c r="E100" s="486"/>
      <c r="F100" s="486"/>
      <c r="G100" s="486"/>
      <c r="H100" s="487"/>
      <c r="M100" s="56"/>
      <c r="O100" s="56"/>
      <c r="U100" s="44"/>
      <c r="V100" s="44"/>
      <c r="W100" s="44"/>
      <c r="X100" s="44"/>
      <c r="Y100" s="44"/>
    </row>
    <row r="101" spans="1:26" ht="15" customHeight="1" thickBot="1" x14ac:dyDescent="0.3">
      <c r="A101" s="474"/>
      <c r="B101" s="475"/>
      <c r="C101" s="475"/>
      <c r="D101" s="475"/>
      <c r="E101" s="475"/>
      <c r="F101" s="475"/>
      <c r="G101" s="475"/>
      <c r="H101" s="488"/>
      <c r="M101" s="56"/>
      <c r="O101" s="56"/>
      <c r="U101" s="44"/>
      <c r="V101" s="44"/>
      <c r="W101" s="44"/>
      <c r="X101" s="44"/>
      <c r="Y101" s="44"/>
    </row>
    <row r="102" spans="1:26" ht="15.75" thickBot="1" x14ac:dyDescent="0.3">
      <c r="A102" s="18"/>
      <c r="B102" s="18"/>
      <c r="C102" s="18"/>
      <c r="D102" s="18"/>
      <c r="E102" s="18"/>
      <c r="F102" s="18"/>
      <c r="G102" s="18"/>
      <c r="H102" s="72"/>
      <c r="M102" s="56"/>
      <c r="N102" s="56"/>
      <c r="O102" s="56"/>
      <c r="U102" s="44"/>
      <c r="V102" s="44"/>
      <c r="W102" s="44"/>
      <c r="X102" s="44"/>
      <c r="Y102" s="44"/>
      <c r="Z102" s="73"/>
    </row>
    <row r="103" spans="1:26" ht="15" customHeight="1" x14ac:dyDescent="0.25">
      <c r="A103" s="550" t="s">
        <v>134</v>
      </c>
      <c r="B103" s="551"/>
      <c r="C103" s="551"/>
      <c r="D103" s="551"/>
      <c r="E103" s="551"/>
      <c r="F103" s="551"/>
      <c r="G103" s="551"/>
      <c r="H103" s="552"/>
      <c r="I103" s="31"/>
      <c r="M103" s="56"/>
      <c r="N103" s="56"/>
      <c r="O103" s="56"/>
      <c r="U103" s="44"/>
      <c r="V103" s="44"/>
      <c r="W103" s="44"/>
      <c r="X103" s="44"/>
      <c r="Y103" s="44"/>
      <c r="Z103" s="73"/>
    </row>
    <row r="104" spans="1:26" x14ac:dyDescent="0.25">
      <c r="A104" s="508"/>
      <c r="B104" s="509"/>
      <c r="C104" s="509"/>
      <c r="D104" s="509"/>
      <c r="E104" s="509"/>
      <c r="F104" s="509"/>
      <c r="G104" s="509"/>
      <c r="H104" s="510"/>
      <c r="M104" s="56"/>
      <c r="N104" s="56"/>
      <c r="O104" s="56"/>
      <c r="U104" s="44"/>
      <c r="V104" s="44"/>
      <c r="W104" s="44"/>
      <c r="X104" s="44"/>
      <c r="Y104" s="44"/>
      <c r="Z104" s="73"/>
    </row>
    <row r="105" spans="1:26" x14ac:dyDescent="0.25">
      <c r="A105" s="508"/>
      <c r="B105" s="509"/>
      <c r="C105" s="509"/>
      <c r="D105" s="509"/>
      <c r="E105" s="509"/>
      <c r="F105" s="509"/>
      <c r="G105" s="509"/>
      <c r="H105" s="510"/>
      <c r="M105" s="56"/>
      <c r="N105" s="56"/>
      <c r="O105" s="56"/>
      <c r="U105" s="44"/>
      <c r="V105" s="44"/>
      <c r="W105" s="44"/>
      <c r="X105" s="44"/>
      <c r="Y105" s="44"/>
      <c r="Z105" s="73"/>
    </row>
    <row r="106" spans="1:26" ht="16.5" customHeight="1" thickBot="1" x14ac:dyDescent="0.3">
      <c r="A106" s="553"/>
      <c r="B106" s="554"/>
      <c r="C106" s="554"/>
      <c r="D106" s="554"/>
      <c r="E106" s="554"/>
      <c r="F106" s="554"/>
      <c r="G106" s="554"/>
      <c r="H106" s="555"/>
      <c r="Y106" s="31"/>
      <c r="Z106" s="31"/>
    </row>
    <row r="107" spans="1:26" ht="14.25" customHeight="1" thickBot="1" x14ac:dyDescent="0.3">
      <c r="A107" s="148"/>
      <c r="B107" s="148"/>
      <c r="C107" s="148"/>
      <c r="D107" s="148"/>
      <c r="E107" s="148"/>
      <c r="F107" s="148"/>
      <c r="G107" s="148"/>
      <c r="H107" s="148"/>
      <c r="Y107" s="31"/>
      <c r="Z107" s="31"/>
    </row>
    <row r="108" spans="1:26" ht="20.100000000000001" customHeight="1" x14ac:dyDescent="0.25">
      <c r="A108" s="511" t="s">
        <v>147</v>
      </c>
      <c r="B108" s="512"/>
      <c r="C108" s="512"/>
      <c r="D108" s="512"/>
      <c r="E108" s="512"/>
      <c r="F108" s="512"/>
      <c r="G108" s="512"/>
      <c r="H108" s="513"/>
      <c r="Y108" s="31"/>
      <c r="Z108" s="31"/>
    </row>
    <row r="109" spans="1:26" ht="20.100000000000001" customHeight="1" x14ac:dyDescent="0.25">
      <c r="A109" s="514"/>
      <c r="B109" s="515"/>
      <c r="C109" s="515"/>
      <c r="D109" s="515"/>
      <c r="E109" s="515"/>
      <c r="F109" s="515"/>
      <c r="G109" s="515"/>
      <c r="H109" s="516"/>
      <c r="Y109" s="31"/>
      <c r="Z109" s="31"/>
    </row>
    <row r="110" spans="1:26" ht="9" customHeight="1" thickBot="1" x14ac:dyDescent="0.3">
      <c r="A110" s="517"/>
      <c r="B110" s="518"/>
      <c r="C110" s="518"/>
      <c r="D110" s="518"/>
      <c r="E110" s="518"/>
      <c r="F110" s="518"/>
      <c r="G110" s="518"/>
      <c r="H110" s="519"/>
    </row>
    <row r="111" spans="1:26" ht="15.75" thickBot="1" x14ac:dyDescent="0.3">
      <c r="O111" s="82"/>
      <c r="P111" s="82"/>
      <c r="Q111" s="82"/>
      <c r="R111" s="82"/>
      <c r="S111" s="82"/>
    </row>
    <row r="112" spans="1:26" ht="15.75" thickBot="1" x14ac:dyDescent="0.3">
      <c r="A112" s="531" t="s">
        <v>222</v>
      </c>
      <c r="B112" s="532"/>
      <c r="C112" s="532"/>
      <c r="D112" s="532"/>
      <c r="E112" s="532"/>
      <c r="F112" s="532"/>
      <c r="G112" s="532"/>
      <c r="H112" s="533"/>
      <c r="O112" s="82"/>
      <c r="P112" s="82"/>
      <c r="Q112" s="82"/>
      <c r="R112" s="82"/>
      <c r="S112" s="82"/>
    </row>
    <row r="113" spans="1:24" ht="15.75" thickBot="1" x14ac:dyDescent="0.3">
      <c r="O113" s="82"/>
      <c r="P113" s="82"/>
      <c r="Q113" s="82"/>
      <c r="R113" s="82"/>
      <c r="S113" s="82"/>
    </row>
    <row r="114" spans="1:24" ht="14.25" customHeight="1" x14ac:dyDescent="0.25">
      <c r="A114" s="478" t="s">
        <v>245</v>
      </c>
      <c r="B114" s="479"/>
      <c r="C114" s="479"/>
      <c r="D114" s="479"/>
      <c r="E114" s="479"/>
      <c r="F114" s="479"/>
      <c r="G114" s="479"/>
      <c r="H114" s="480"/>
      <c r="O114" s="82"/>
      <c r="P114" s="82"/>
      <c r="Q114" s="82"/>
      <c r="R114" s="82"/>
      <c r="S114" s="82"/>
    </row>
    <row r="115" spans="1:24" ht="15.75" thickBot="1" x14ac:dyDescent="0.3">
      <c r="A115" s="481"/>
      <c r="B115" s="482"/>
      <c r="C115" s="482"/>
      <c r="D115" s="482"/>
      <c r="E115" s="482"/>
      <c r="F115" s="482"/>
      <c r="G115" s="482"/>
      <c r="H115" s="483"/>
      <c r="O115" s="82"/>
      <c r="P115" s="82"/>
      <c r="Q115" s="82"/>
      <c r="R115" s="82"/>
      <c r="S115" s="82"/>
    </row>
    <row r="116" spans="1:24" ht="15.75" thickBot="1" x14ac:dyDescent="0.3">
      <c r="O116" s="82"/>
      <c r="P116" s="82"/>
      <c r="Q116" s="82"/>
      <c r="R116" s="82"/>
      <c r="S116" s="82"/>
    </row>
    <row r="117" spans="1:24" s="6" customFormat="1" ht="15" customHeight="1" x14ac:dyDescent="0.25">
      <c r="A117" s="522" t="s">
        <v>255</v>
      </c>
      <c r="B117" s="523"/>
      <c r="C117" s="523"/>
      <c r="D117" s="523"/>
      <c r="E117" s="523"/>
      <c r="F117" s="523"/>
      <c r="G117" s="523"/>
      <c r="H117" s="524"/>
      <c r="I117" s="286"/>
      <c r="J117" s="286"/>
      <c r="K117" s="286"/>
      <c r="L117" s="286"/>
      <c r="M117" s="286"/>
      <c r="N117" s="286"/>
      <c r="O117" s="102"/>
    </row>
    <row r="118" spans="1:24" s="6" customFormat="1" x14ac:dyDescent="0.25">
      <c r="A118" s="525"/>
      <c r="B118" s="526"/>
      <c r="C118" s="526"/>
      <c r="D118" s="526"/>
      <c r="E118" s="526"/>
      <c r="F118" s="526"/>
      <c r="G118" s="526"/>
      <c r="H118" s="527"/>
      <c r="I118" s="286"/>
      <c r="J118" s="286"/>
      <c r="K118" s="286"/>
      <c r="L118" s="286"/>
      <c r="M118" s="286"/>
      <c r="N118" s="286"/>
    </row>
    <row r="119" spans="1:24" s="6" customFormat="1" x14ac:dyDescent="0.25">
      <c r="A119" s="525"/>
      <c r="B119" s="526"/>
      <c r="C119" s="526"/>
      <c r="D119" s="526"/>
      <c r="E119" s="526"/>
      <c r="F119" s="526"/>
      <c r="G119" s="526"/>
      <c r="H119" s="527"/>
      <c r="I119" s="286"/>
      <c r="J119" s="286"/>
      <c r="K119" s="286"/>
      <c r="L119" s="286"/>
      <c r="M119" s="286"/>
      <c r="N119" s="286"/>
    </row>
    <row r="120" spans="1:24" s="6" customFormat="1" ht="50.25" customHeight="1" thickBot="1" x14ac:dyDescent="0.3">
      <c r="A120" s="528"/>
      <c r="B120" s="529"/>
      <c r="C120" s="529"/>
      <c r="D120" s="529"/>
      <c r="E120" s="529"/>
      <c r="F120" s="529"/>
      <c r="G120" s="529"/>
      <c r="H120" s="530"/>
      <c r="I120" s="286"/>
      <c r="J120" s="286"/>
      <c r="K120" s="286"/>
      <c r="L120" s="286"/>
      <c r="M120" s="286"/>
      <c r="N120" s="286"/>
    </row>
    <row r="121" spans="1:24" s="6" customFormat="1" ht="12.75" customHeight="1" thickBot="1" x14ac:dyDescent="0.3">
      <c r="A121" s="377"/>
      <c r="B121" s="377"/>
      <c r="C121" s="377"/>
      <c r="D121" s="377"/>
      <c r="E121" s="377"/>
      <c r="F121" s="377"/>
      <c r="G121" s="377"/>
      <c r="H121" s="377"/>
      <c r="I121" s="286"/>
      <c r="J121" s="286"/>
      <c r="K121" s="286"/>
      <c r="L121" s="286"/>
      <c r="M121" s="286"/>
      <c r="N121" s="286"/>
    </row>
    <row r="122" spans="1:24" s="18" customFormat="1" ht="54" customHeight="1" thickBot="1" x14ac:dyDescent="0.3">
      <c r="A122" s="556" t="s">
        <v>236</v>
      </c>
      <c r="B122" s="557"/>
      <c r="C122" s="557"/>
      <c r="D122" s="557"/>
      <c r="E122" s="557"/>
      <c r="F122" s="557"/>
      <c r="G122" s="557"/>
      <c r="H122" s="558"/>
      <c r="I122" s="184"/>
      <c r="J122" s="184"/>
      <c r="K122" s="184"/>
      <c r="L122" s="184"/>
      <c r="M122" s="184"/>
      <c r="N122" s="184"/>
      <c r="P122" s="42"/>
      <c r="Q122" s="86"/>
      <c r="R122" s="86"/>
      <c r="S122" s="86"/>
    </row>
    <row r="123" spans="1:24" ht="15.75" thickBot="1" x14ac:dyDescent="0.3">
      <c r="O123" s="82"/>
      <c r="P123" s="82"/>
      <c r="Q123" s="82"/>
      <c r="R123" s="82"/>
      <c r="S123" s="82"/>
    </row>
    <row r="124" spans="1:24" s="2" customFormat="1" ht="24.75" customHeight="1" x14ac:dyDescent="0.35">
      <c r="A124" s="450" t="s">
        <v>91</v>
      </c>
      <c r="B124" s="451"/>
      <c r="C124" s="451"/>
      <c r="D124" s="451"/>
      <c r="E124" s="451"/>
      <c r="F124" s="451"/>
      <c r="G124" s="451"/>
      <c r="H124" s="178"/>
      <c r="I124" s="88"/>
      <c r="J124" s="63"/>
      <c r="K124" s="63"/>
      <c r="L124" s="63"/>
      <c r="M124" s="63"/>
      <c r="N124" s="65"/>
      <c r="O124" s="63"/>
      <c r="P124" s="61"/>
      <c r="Q124" s="63"/>
      <c r="R124" s="63"/>
      <c r="S124" s="63"/>
      <c r="T124" s="63"/>
      <c r="U124" s="63"/>
      <c r="V124" s="63"/>
      <c r="W124" s="61"/>
      <c r="X124" s="61"/>
    </row>
    <row r="125" spans="1:24" s="2" customFormat="1" ht="17.25" customHeight="1" x14ac:dyDescent="0.3">
      <c r="A125" s="179" t="s">
        <v>41</v>
      </c>
      <c r="B125" s="180" t="s">
        <v>40</v>
      </c>
      <c r="C125" s="181"/>
      <c r="D125" s="180"/>
      <c r="E125" s="181"/>
      <c r="F125" s="181"/>
      <c r="G125" s="181"/>
      <c r="H125" s="183"/>
      <c r="I125" s="61"/>
      <c r="J125" s="61"/>
      <c r="K125" s="61"/>
      <c r="L125" s="61"/>
      <c r="M125" s="61"/>
      <c r="N125" s="61"/>
      <c r="O125" s="61"/>
      <c r="P125" s="61"/>
      <c r="Q125" s="61"/>
      <c r="R125" s="61"/>
      <c r="S125" s="61"/>
      <c r="T125" s="61"/>
      <c r="U125" s="61"/>
      <c r="V125" s="61"/>
      <c r="W125" s="61"/>
      <c r="X125" s="61"/>
    </row>
    <row r="126" spans="1:24" s="2" customFormat="1" ht="17.25" customHeight="1" x14ac:dyDescent="0.3">
      <c r="A126" s="179"/>
      <c r="B126" s="180" t="s">
        <v>86</v>
      </c>
      <c r="C126" s="181"/>
      <c r="D126" s="180"/>
      <c r="E126" s="181"/>
      <c r="F126" s="181"/>
      <c r="G126" s="181"/>
      <c r="H126" s="183"/>
      <c r="I126" s="61"/>
      <c r="J126" s="61"/>
      <c r="K126" s="61"/>
      <c r="L126" s="61"/>
      <c r="M126" s="61"/>
      <c r="N126" s="61"/>
      <c r="O126" s="61"/>
      <c r="P126" s="61"/>
      <c r="Q126" s="61"/>
      <c r="R126" s="61"/>
      <c r="S126" s="61"/>
      <c r="T126" s="61"/>
      <c r="U126" s="61"/>
      <c r="V126" s="61"/>
      <c r="W126" s="61"/>
      <c r="X126" s="61"/>
    </row>
    <row r="127" spans="1:24" ht="30.75" customHeight="1" thickBot="1" x14ac:dyDescent="0.4">
      <c r="A127" s="432" t="s">
        <v>85</v>
      </c>
      <c r="B127" s="433"/>
      <c r="C127" s="433"/>
      <c r="D127" s="433"/>
      <c r="E127" s="433"/>
      <c r="F127" s="433"/>
      <c r="G127" s="433"/>
      <c r="H127" s="434"/>
      <c r="I127" s="88"/>
      <c r="J127" s="88"/>
      <c r="K127" s="88"/>
      <c r="L127" s="88"/>
      <c r="M127" s="88"/>
      <c r="N127" s="88"/>
      <c r="O127" s="88"/>
      <c r="P127" s="88"/>
      <c r="Q127" s="88"/>
      <c r="R127" s="88"/>
      <c r="S127" s="88"/>
      <c r="T127" s="88"/>
      <c r="U127" s="88"/>
      <c r="V127" s="88"/>
      <c r="W127" s="82"/>
      <c r="X127" s="82"/>
    </row>
    <row r="128" spans="1:24" ht="6" customHeight="1" x14ac:dyDescent="0.25">
      <c r="P128" s="18"/>
    </row>
  </sheetData>
  <sheetProtection algorithmName="SHA-512" hashValue="MSSmelR9M88das6JT5TeEqgjGvBRMhY79fZDFV3Q7qYCYyjm7lJpsBvYSj2D2zlMl1nOoaz2M6ecYBytxRQ9fg==" saltValue="98/9EwDXUrhLVRNLu9yjqg==" spinCount="100000" sheet="1" formatColumns="0" formatRows="0"/>
  <protectedRanges>
    <protectedRange sqref="G33:G50 I33:I50 A58:C63 A74:C78 E74:E78 T33:X50" name="Range2"/>
    <protectedRange sqref="A33:D50" name="Range1"/>
  </protectedRanges>
  <mergeCells count="29">
    <mergeCell ref="AA30:AB30"/>
    <mergeCell ref="N56:O56"/>
    <mergeCell ref="A30:C30"/>
    <mergeCell ref="A10:H11"/>
    <mergeCell ref="N30:Q30"/>
    <mergeCell ref="D29:P29"/>
    <mergeCell ref="T30:Z30"/>
    <mergeCell ref="R30:S30"/>
    <mergeCell ref="I30:M30"/>
    <mergeCell ref="D30:H30"/>
    <mergeCell ref="C56:D56"/>
    <mergeCell ref="C55:E55"/>
    <mergeCell ref="A55:B55"/>
    <mergeCell ref="A124:G124"/>
    <mergeCell ref="A127:H127"/>
    <mergeCell ref="A94:H95"/>
    <mergeCell ref="A97:H98"/>
    <mergeCell ref="A100:H101"/>
    <mergeCell ref="A103:H106"/>
    <mergeCell ref="A114:H115"/>
    <mergeCell ref="A122:H122"/>
    <mergeCell ref="A90:H90"/>
    <mergeCell ref="A108:H110"/>
    <mergeCell ref="E72:F72"/>
    <mergeCell ref="A117:H120"/>
    <mergeCell ref="A112:H112"/>
    <mergeCell ref="C72:D72"/>
    <mergeCell ref="A84:H84"/>
    <mergeCell ref="A85:H85"/>
  </mergeCells>
  <dataValidations count="1">
    <dataValidation type="list" allowBlank="1" showInputMessage="1" showErrorMessage="1" sqref="C33:C50" xr:uid="{2CB4DBF1-037E-42F7-BC08-EB41BE22189A}">
      <formula1>"H, S, O"</formula1>
    </dataValidation>
  </dataValidations>
  <hyperlinks>
    <hyperlink ref="B125" r:id="rId1" display="at aicpa.org/sba." xr:uid="{65E2D415-1DDC-46EC-B004-818DE1AFAB3E}"/>
    <hyperlink ref="B126" r:id="rId2" display="The SBA forgiveness application is online here:" xr:uid="{54A2192A-BBE3-446A-9B9D-B1B99C6537B3}"/>
  </hyperlinks>
  <pageMargins left="0.7" right="0.7" top="0.75" bottom="0.75" header="0.3" footer="0.3"/>
  <pageSetup scale="41" fitToHeight="2"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B50FE-C1EE-4F6D-A40D-B27A9A63C5B9}">
  <sheetPr>
    <pageSetUpPr fitToPage="1"/>
  </sheetPr>
  <dimension ref="A1:W69"/>
  <sheetViews>
    <sheetView workbookViewId="0">
      <selection activeCell="N38" sqref="N38"/>
    </sheetView>
  </sheetViews>
  <sheetFormatPr defaultRowHeight="15" x14ac:dyDescent="0.25"/>
  <cols>
    <col min="12" max="12" width="13.7109375" customWidth="1"/>
    <col min="13" max="13" width="11.5703125" customWidth="1"/>
    <col min="14" max="14" width="35.7109375" customWidth="1"/>
    <col min="15" max="15" width="4.7109375" customWidth="1"/>
    <col min="16" max="16" width="32.140625" customWidth="1"/>
    <col min="17" max="17" width="4.28515625" customWidth="1"/>
    <col min="18" max="18" width="13.7109375" customWidth="1"/>
  </cols>
  <sheetData>
    <row r="1" spans="1:19" ht="21" x14ac:dyDescent="0.35">
      <c r="A1" s="19" t="s">
        <v>2</v>
      </c>
      <c r="B1" s="81"/>
      <c r="C1" s="81"/>
      <c r="D1" s="61"/>
    </row>
    <row r="2" spans="1:19" ht="21" x14ac:dyDescent="0.35">
      <c r="A2" s="19" t="s">
        <v>1</v>
      </c>
      <c r="B2" s="81"/>
      <c r="C2" s="81"/>
      <c r="D2" s="82"/>
    </row>
    <row r="3" spans="1:19" ht="21" x14ac:dyDescent="0.35">
      <c r="A3" s="5" t="s">
        <v>155</v>
      </c>
      <c r="B3" s="81"/>
      <c r="C3" s="82"/>
      <c r="D3" s="82"/>
      <c r="Q3" s="18"/>
    </row>
    <row r="4" spans="1:19" s="81" customFormat="1" x14ac:dyDescent="0.25">
      <c r="P4" s="82"/>
      <c r="Q4" s="82"/>
      <c r="R4" s="82"/>
      <c r="S4" s="82"/>
    </row>
    <row r="5" spans="1:19" s="81" customFormat="1" ht="18.75" x14ac:dyDescent="0.3">
      <c r="A5" s="60" t="s">
        <v>158</v>
      </c>
      <c r="B5" s="60"/>
      <c r="C5" s="206"/>
      <c r="D5" s="206"/>
      <c r="E5" s="206"/>
      <c r="F5" s="206"/>
      <c r="G5" s="206"/>
    </row>
    <row r="6" spans="1:19" s="81" customFormat="1" ht="18.75" x14ac:dyDescent="0.3">
      <c r="A6" s="185" t="s">
        <v>164</v>
      </c>
      <c r="B6" s="92"/>
      <c r="C6" s="186"/>
      <c r="D6" s="186"/>
      <c r="E6" s="186"/>
      <c r="F6" s="186"/>
      <c r="G6" s="186"/>
      <c r="I6" s="82"/>
      <c r="J6" s="82"/>
      <c r="K6" s="82"/>
      <c r="L6" s="82"/>
      <c r="M6" s="82"/>
      <c r="N6" s="82"/>
    </row>
    <row r="7" spans="1:19" s="81" customFormat="1" x14ac:dyDescent="0.25">
      <c r="I7" s="82"/>
      <c r="J7" s="82"/>
      <c r="K7" s="82"/>
      <c r="L7" s="82"/>
      <c r="M7" s="82"/>
      <c r="N7" s="82"/>
    </row>
    <row r="8" spans="1:19" s="81" customFormat="1" ht="18.75" x14ac:dyDescent="0.3">
      <c r="A8" s="20" t="s">
        <v>21</v>
      </c>
      <c r="I8" s="86"/>
      <c r="J8" s="82"/>
      <c r="K8" s="82"/>
      <c r="L8" s="82"/>
      <c r="M8" s="82"/>
      <c r="N8" s="366"/>
      <c r="O8" s="82"/>
      <c r="P8" s="82"/>
      <c r="Q8" s="82"/>
    </row>
    <row r="9" spans="1:19" x14ac:dyDescent="0.25">
      <c r="A9" s="6" t="s">
        <v>169</v>
      </c>
    </row>
    <row r="10" spans="1:19" s="81" customFormat="1" ht="28.5" customHeight="1" x14ac:dyDescent="0.25">
      <c r="A10" s="6"/>
      <c r="B10" s="566" t="s">
        <v>261</v>
      </c>
      <c r="C10" s="566"/>
      <c r="D10" s="566"/>
      <c r="E10" s="566"/>
      <c r="F10" s="566"/>
      <c r="G10" s="566"/>
      <c r="H10" s="566"/>
      <c r="I10" s="566"/>
      <c r="J10" s="566"/>
      <c r="K10" s="566"/>
      <c r="L10" s="566"/>
      <c r="M10" s="566"/>
      <c r="N10" s="566"/>
      <c r="O10" s="566"/>
      <c r="P10" s="566"/>
      <c r="Q10" s="566"/>
      <c r="R10" s="566"/>
    </row>
    <row r="11" spans="1:19" s="81" customFormat="1" ht="15.75" thickBot="1" x14ac:dyDescent="0.3">
      <c r="A11" s="6"/>
    </row>
    <row r="12" spans="1:19" s="81" customFormat="1" ht="54.95" customHeight="1" x14ac:dyDescent="0.25">
      <c r="A12" s="575" t="s">
        <v>207</v>
      </c>
      <c r="B12" s="576"/>
      <c r="C12" s="576"/>
      <c r="D12" s="576"/>
      <c r="E12" s="576"/>
      <c r="F12" s="576"/>
      <c r="G12" s="576"/>
      <c r="H12" s="576"/>
      <c r="I12" s="576"/>
      <c r="J12" s="576"/>
      <c r="K12" s="576"/>
      <c r="L12" s="576"/>
      <c r="M12" s="576"/>
      <c r="N12" s="349" t="s">
        <v>209</v>
      </c>
      <c r="O12" s="350"/>
      <c r="P12" s="349" t="s">
        <v>210</v>
      </c>
      <c r="Q12" s="300"/>
      <c r="R12" s="300"/>
      <c r="S12" s="32"/>
    </row>
    <row r="13" spans="1:19" s="81" customFormat="1" ht="15" customHeight="1" x14ac:dyDescent="0.25">
      <c r="A13" s="33"/>
      <c r="B13" s="340" t="s">
        <v>211</v>
      </c>
      <c r="C13" s="371"/>
      <c r="D13" s="371"/>
      <c r="E13" s="371"/>
      <c r="F13" s="371"/>
      <c r="G13" s="371"/>
      <c r="H13" s="371"/>
      <c r="I13" s="371"/>
      <c r="J13" s="371"/>
      <c r="K13" s="371"/>
      <c r="L13" s="371"/>
      <c r="M13" s="371"/>
      <c r="N13" s="348"/>
      <c r="O13" s="351"/>
      <c r="P13" s="348"/>
      <c r="Q13" s="18"/>
      <c r="R13" s="18"/>
      <c r="S13" s="34"/>
    </row>
    <row r="14" spans="1:19" s="81" customFormat="1" ht="15" customHeight="1" x14ac:dyDescent="0.25">
      <c r="A14" s="33"/>
      <c r="B14" s="340"/>
      <c r="C14" s="376"/>
      <c r="D14" s="376"/>
      <c r="E14" s="376"/>
      <c r="F14" s="376"/>
      <c r="G14" s="376"/>
      <c r="H14" s="376"/>
      <c r="I14" s="376"/>
      <c r="J14" s="376"/>
      <c r="K14" s="376"/>
      <c r="L14" s="376"/>
      <c r="M14" s="376"/>
      <c r="N14" s="348"/>
      <c r="O14" s="351"/>
      <c r="P14" s="348"/>
      <c r="Q14" s="18"/>
      <c r="R14" s="18"/>
      <c r="S14" s="34"/>
    </row>
    <row r="15" spans="1:19" s="81" customFormat="1" x14ac:dyDescent="0.25">
      <c r="A15" s="345" t="s">
        <v>262</v>
      </c>
      <c r="B15" s="346"/>
      <c r="C15" s="346"/>
      <c r="D15" s="346"/>
      <c r="E15" s="346"/>
      <c r="F15" s="346"/>
      <c r="G15" s="346"/>
      <c r="H15" s="346"/>
      <c r="I15" s="346"/>
      <c r="J15" s="346"/>
      <c r="K15" s="346"/>
      <c r="L15" s="346"/>
      <c r="M15" s="353" t="s">
        <v>206</v>
      </c>
      <c r="N15" s="347"/>
      <c r="O15" s="371"/>
      <c r="P15" s="229"/>
      <c r="Q15" s="18"/>
      <c r="R15" s="18"/>
      <c r="S15" s="34"/>
    </row>
    <row r="16" spans="1:19" x14ac:dyDescent="0.25">
      <c r="A16" s="33"/>
      <c r="B16" s="18"/>
      <c r="C16" s="18"/>
      <c r="D16" s="18"/>
      <c r="E16" s="18"/>
      <c r="F16" s="18"/>
      <c r="G16" s="18"/>
      <c r="H16" s="18"/>
      <c r="I16" s="18"/>
      <c r="J16" s="18"/>
      <c r="K16" s="18"/>
      <c r="L16" s="18"/>
      <c r="M16" s="72"/>
      <c r="N16" s="329"/>
      <c r="O16" s="18"/>
      <c r="P16" s="18"/>
      <c r="Q16" s="18"/>
      <c r="R16" s="18"/>
      <c r="S16" s="34"/>
    </row>
    <row r="17" spans="1:22" s="81" customFormat="1" x14ac:dyDescent="0.25">
      <c r="A17" s="368" t="s">
        <v>223</v>
      </c>
      <c r="B17" s="18"/>
      <c r="C17" s="18"/>
      <c r="D17" s="18"/>
      <c r="E17" s="18"/>
      <c r="F17" s="18"/>
      <c r="G17" s="18"/>
      <c r="H17" s="18"/>
      <c r="I17" s="18"/>
      <c r="J17" s="18"/>
      <c r="K17" s="18"/>
      <c r="L17" s="18"/>
      <c r="M17" s="72"/>
      <c r="N17" s="329"/>
      <c r="O17" s="18"/>
      <c r="P17" s="18"/>
      <c r="Q17" s="18"/>
      <c r="R17" s="18"/>
      <c r="S17" s="34"/>
    </row>
    <row r="18" spans="1:22" x14ac:dyDescent="0.25">
      <c r="A18" s="33" t="s">
        <v>212</v>
      </c>
      <c r="B18" s="18"/>
      <c r="C18" s="18"/>
      <c r="D18" s="18"/>
      <c r="E18" s="18"/>
      <c r="F18" s="18"/>
      <c r="G18" s="18"/>
      <c r="H18" s="18"/>
      <c r="I18" s="18"/>
      <c r="J18" s="18"/>
      <c r="K18" s="18"/>
      <c r="L18" s="18"/>
      <c r="M18" s="353" t="s">
        <v>206</v>
      </c>
      <c r="N18" s="341"/>
      <c r="O18" s="86"/>
      <c r="P18" s="341"/>
      <c r="Q18" s="86"/>
      <c r="R18" s="328"/>
      <c r="S18" s="89"/>
      <c r="T18" s="82"/>
      <c r="U18" s="82"/>
      <c r="V18" s="82"/>
    </row>
    <row r="19" spans="1:22" x14ac:dyDescent="0.25">
      <c r="A19" s="33"/>
      <c r="B19" s="18"/>
      <c r="C19" s="18"/>
      <c r="D19" s="18"/>
      <c r="E19" s="18"/>
      <c r="F19" s="18"/>
      <c r="G19" s="18"/>
      <c r="H19" s="18"/>
      <c r="I19" s="18"/>
      <c r="J19" s="18"/>
      <c r="K19" s="18"/>
      <c r="L19" s="18"/>
      <c r="M19" s="72"/>
      <c r="N19" s="341"/>
      <c r="O19" s="86"/>
      <c r="P19" s="341"/>
      <c r="Q19" s="86"/>
      <c r="R19" s="330"/>
      <c r="S19" s="89"/>
      <c r="T19" s="82"/>
      <c r="U19" s="82"/>
      <c r="V19" s="82"/>
    </row>
    <row r="20" spans="1:22" s="81" customFormat="1" x14ac:dyDescent="0.25">
      <c r="A20" s="370" t="s">
        <v>228</v>
      </c>
      <c r="B20" s="18"/>
      <c r="C20" s="18"/>
      <c r="D20" s="18"/>
      <c r="E20" s="18"/>
      <c r="F20" s="18"/>
      <c r="G20" s="18"/>
      <c r="H20" s="18"/>
      <c r="I20" s="18"/>
      <c r="J20" s="18"/>
      <c r="K20" s="18"/>
      <c r="L20" s="18"/>
      <c r="M20" s="72"/>
      <c r="N20" s="341"/>
      <c r="O20" s="86"/>
      <c r="P20" s="341"/>
      <c r="Q20" s="86"/>
      <c r="R20" s="330"/>
      <c r="S20" s="89"/>
      <c r="T20" s="82"/>
      <c r="U20" s="82"/>
      <c r="V20" s="82"/>
    </row>
    <row r="21" spans="1:22" x14ac:dyDescent="0.25">
      <c r="A21" s="33" t="s">
        <v>227</v>
      </c>
      <c r="B21" s="18"/>
      <c r="C21" s="18"/>
      <c r="D21" s="18"/>
      <c r="E21" s="18"/>
      <c r="F21" s="18"/>
      <c r="G21" s="18"/>
      <c r="H21" s="18"/>
      <c r="I21" s="18"/>
      <c r="J21" s="18"/>
      <c r="K21" s="18"/>
      <c r="L21" s="18"/>
      <c r="M21" s="353" t="s">
        <v>206</v>
      </c>
      <c r="N21" s="341"/>
      <c r="O21" s="86"/>
      <c r="P21" s="341"/>
      <c r="Q21" s="86"/>
      <c r="R21" s="328"/>
      <c r="S21" s="89"/>
      <c r="T21" s="82"/>
      <c r="U21" s="82"/>
      <c r="V21" s="82"/>
    </row>
    <row r="22" spans="1:22" s="81" customFormat="1" x14ac:dyDescent="0.25">
      <c r="A22" s="33"/>
      <c r="B22" s="18"/>
      <c r="C22" s="18"/>
      <c r="D22" s="18"/>
      <c r="E22" s="18"/>
      <c r="F22" s="18"/>
      <c r="G22" s="18"/>
      <c r="H22" s="18"/>
      <c r="I22" s="18"/>
      <c r="J22" s="18"/>
      <c r="K22" s="18"/>
      <c r="L22" s="18"/>
      <c r="M22" s="72"/>
      <c r="N22" s="341"/>
      <c r="O22" s="86"/>
      <c r="P22" s="341"/>
      <c r="Q22" s="86"/>
      <c r="R22" s="330"/>
      <c r="S22" s="89"/>
      <c r="T22" s="82"/>
      <c r="U22" s="82"/>
      <c r="V22" s="82"/>
    </row>
    <row r="23" spans="1:22" s="81" customFormat="1" x14ac:dyDescent="0.25">
      <c r="A23" s="35" t="s">
        <v>208</v>
      </c>
      <c r="B23" s="18"/>
      <c r="C23" s="18"/>
      <c r="D23" s="18"/>
      <c r="E23" s="18"/>
      <c r="F23" s="18"/>
      <c r="G23" s="18"/>
      <c r="H23" s="18"/>
      <c r="I23" s="18"/>
      <c r="J23" s="18"/>
      <c r="K23" s="18"/>
      <c r="L23" s="18"/>
      <c r="M23" s="18"/>
      <c r="N23" s="341"/>
      <c r="O23" s="86"/>
      <c r="P23" s="341"/>
      <c r="Q23" s="86"/>
      <c r="R23" s="330"/>
      <c r="S23" s="89"/>
      <c r="T23" s="82"/>
      <c r="U23" s="82"/>
      <c r="V23" s="82"/>
    </row>
    <row r="24" spans="1:22" x14ac:dyDescent="0.25">
      <c r="A24" s="294" t="s">
        <v>213</v>
      </c>
      <c r="B24" s="18"/>
      <c r="C24" s="18"/>
      <c r="D24" s="18"/>
      <c r="E24" s="18"/>
      <c r="F24" s="18"/>
      <c r="G24" s="18"/>
      <c r="H24" s="18"/>
      <c r="I24" s="18"/>
      <c r="J24" s="18"/>
      <c r="K24" s="18"/>
      <c r="L24" s="18"/>
      <c r="M24" s="18"/>
      <c r="N24" s="341"/>
      <c r="O24" s="86"/>
      <c r="P24" s="341"/>
      <c r="Q24" s="18"/>
      <c r="R24" s="18"/>
      <c r="S24" s="34"/>
    </row>
    <row r="25" spans="1:22" x14ac:dyDescent="0.25">
      <c r="A25" s="294" t="s">
        <v>230</v>
      </c>
      <c r="B25" s="18"/>
      <c r="C25" s="18"/>
      <c r="D25" s="18"/>
      <c r="E25" s="18"/>
      <c r="F25" s="18"/>
      <c r="G25" s="18"/>
      <c r="H25" s="18"/>
      <c r="I25" s="18"/>
      <c r="J25" s="18"/>
      <c r="K25" s="18"/>
      <c r="L25" s="18"/>
      <c r="M25" s="18"/>
      <c r="N25" s="341"/>
      <c r="O25" s="86"/>
      <c r="P25" s="341"/>
      <c r="Q25" s="18"/>
      <c r="R25" s="328"/>
      <c r="S25" s="34"/>
    </row>
    <row r="26" spans="1:22" s="81" customFormat="1" x14ac:dyDescent="0.25">
      <c r="A26" s="294"/>
      <c r="B26" s="18"/>
      <c r="C26" s="18"/>
      <c r="D26" s="18"/>
      <c r="E26" s="18"/>
      <c r="F26" s="18"/>
      <c r="G26" s="18"/>
      <c r="H26" s="18"/>
      <c r="I26" s="18"/>
      <c r="J26" s="18"/>
      <c r="K26" s="18"/>
      <c r="L26" s="18"/>
      <c r="M26" s="18"/>
      <c r="N26" s="341"/>
      <c r="O26" s="86"/>
      <c r="P26" s="341"/>
      <c r="Q26" s="18"/>
      <c r="R26" s="341"/>
      <c r="S26" s="342"/>
    </row>
    <row r="27" spans="1:22" s="81" customFormat="1" x14ac:dyDescent="0.25">
      <c r="A27" s="352" t="s">
        <v>214</v>
      </c>
      <c r="B27" s="18"/>
      <c r="C27" s="18"/>
      <c r="D27" s="18"/>
      <c r="E27" s="18"/>
      <c r="F27" s="18"/>
      <c r="G27" s="18"/>
      <c r="H27" s="18"/>
      <c r="I27" s="18"/>
      <c r="J27" s="18"/>
      <c r="K27" s="18"/>
      <c r="L27" s="18"/>
      <c r="M27" s="18"/>
      <c r="N27" s="341"/>
      <c r="O27" s="86"/>
      <c r="P27" s="341"/>
      <c r="Q27" s="18"/>
      <c r="R27" s="341"/>
      <c r="S27" s="342"/>
    </row>
    <row r="28" spans="1:22" s="81" customFormat="1" x14ac:dyDescent="0.25">
      <c r="A28" s="373" t="s">
        <v>206</v>
      </c>
      <c r="B28" s="577" t="s">
        <v>215</v>
      </c>
      <c r="C28" s="577"/>
      <c r="D28" s="577"/>
      <c r="E28" s="577"/>
      <c r="F28" s="577"/>
      <c r="G28" s="577"/>
      <c r="H28" s="577"/>
      <c r="I28" s="577"/>
      <c r="J28" s="577"/>
      <c r="K28" s="577"/>
      <c r="L28" s="577"/>
      <c r="M28" s="577"/>
      <c r="N28" s="341"/>
      <c r="O28" s="86"/>
      <c r="P28" s="341"/>
      <c r="Q28" s="18"/>
      <c r="R28" s="341"/>
      <c r="S28" s="342"/>
    </row>
    <row r="29" spans="1:22" s="81" customFormat="1" ht="27" customHeight="1" x14ac:dyDescent="0.25">
      <c r="A29" s="373"/>
      <c r="B29" s="577"/>
      <c r="C29" s="577"/>
      <c r="D29" s="577"/>
      <c r="E29" s="577"/>
      <c r="F29" s="577"/>
      <c r="G29" s="577"/>
      <c r="H29" s="577"/>
      <c r="I29" s="577"/>
      <c r="J29" s="577"/>
      <c r="K29" s="577"/>
      <c r="L29" s="577"/>
      <c r="M29" s="577"/>
      <c r="N29" s="341"/>
      <c r="O29" s="86"/>
      <c r="P29" s="341"/>
      <c r="Q29" s="18"/>
      <c r="R29" s="341"/>
      <c r="S29" s="342"/>
    </row>
    <row r="30" spans="1:22" s="81" customFormat="1" ht="15.75" thickBot="1" x14ac:dyDescent="0.3">
      <c r="A30" s="36"/>
      <c r="B30" s="83"/>
      <c r="C30" s="83"/>
      <c r="D30" s="83"/>
      <c r="E30" s="83"/>
      <c r="F30" s="83"/>
      <c r="G30" s="83"/>
      <c r="H30" s="83"/>
      <c r="I30" s="83"/>
      <c r="J30" s="83"/>
      <c r="K30" s="83"/>
      <c r="L30" s="83"/>
      <c r="M30" s="83"/>
      <c r="N30" s="83"/>
      <c r="O30" s="83"/>
      <c r="P30" s="83"/>
      <c r="Q30" s="83"/>
      <c r="R30" s="83"/>
      <c r="S30" s="84"/>
    </row>
    <row r="31" spans="1:22" s="81" customFormat="1" ht="15.75" thickBot="1" x14ac:dyDescent="0.3">
      <c r="A31" s="295"/>
      <c r="B31" s="18"/>
      <c r="C31" s="18"/>
      <c r="D31" s="18"/>
      <c r="E31" s="18"/>
      <c r="F31" s="18"/>
      <c r="G31" s="18"/>
      <c r="H31" s="18"/>
      <c r="I31" s="18"/>
      <c r="J31" s="18"/>
      <c r="K31" s="18"/>
      <c r="L31" s="18"/>
      <c r="M31" s="18"/>
      <c r="N31" s="18"/>
      <c r="O31" s="18"/>
      <c r="P31" s="18"/>
      <c r="Q31" s="18"/>
      <c r="R31" s="18"/>
      <c r="S31" s="18"/>
    </row>
    <row r="32" spans="1:22" s="81" customFormat="1" ht="15.75" x14ac:dyDescent="0.25">
      <c r="A32" s="298" t="s">
        <v>173</v>
      </c>
      <c r="B32" s="299"/>
      <c r="C32" s="300"/>
      <c r="D32" s="300"/>
      <c r="E32" s="300"/>
      <c r="F32" s="300"/>
      <c r="G32" s="300"/>
      <c r="H32" s="300"/>
      <c r="I32" s="300"/>
      <c r="J32" s="300"/>
      <c r="K32" s="300"/>
      <c r="L32" s="300"/>
      <c r="M32" s="300"/>
      <c r="N32" s="300"/>
      <c r="O32" s="32"/>
    </row>
    <row r="33" spans="1:23" s="81" customFormat="1" x14ac:dyDescent="0.25">
      <c r="A33" s="33"/>
      <c r="B33" s="18"/>
      <c r="C33" s="18"/>
      <c r="D33" s="18"/>
      <c r="E33" s="18"/>
      <c r="F33" s="18"/>
      <c r="G33" s="18"/>
      <c r="H33" s="18"/>
      <c r="I33" s="18"/>
      <c r="J33" s="18"/>
      <c r="K33" s="18"/>
      <c r="L33" s="86"/>
      <c r="M33" s="86"/>
      <c r="N33" s="72"/>
      <c r="O33" s="34"/>
    </row>
    <row r="34" spans="1:23" s="81" customFormat="1" ht="31.5" customHeight="1" x14ac:dyDescent="0.25">
      <c r="A34" s="489" t="s">
        <v>171</v>
      </c>
      <c r="B34" s="490"/>
      <c r="C34" s="490"/>
      <c r="D34" s="490"/>
      <c r="E34" s="490"/>
      <c r="F34" s="490"/>
      <c r="G34" s="490"/>
      <c r="H34" s="490"/>
      <c r="I34" s="490"/>
      <c r="J34" s="490"/>
      <c r="K34" s="490"/>
      <c r="L34" s="490"/>
      <c r="M34" s="86"/>
      <c r="N34" s="331"/>
      <c r="O34" s="301"/>
      <c r="P34" s="367"/>
      <c r="Q34" s="367"/>
      <c r="R34" s="367"/>
      <c r="S34" s="367"/>
    </row>
    <row r="35" spans="1:23" s="82" customFormat="1" x14ac:dyDescent="0.25">
      <c r="A35" s="302"/>
      <c r="B35" s="100"/>
      <c r="C35" s="100"/>
      <c r="D35" s="100"/>
      <c r="E35" s="100"/>
      <c r="F35" s="100"/>
      <c r="G35" s="100"/>
      <c r="H35" s="100"/>
      <c r="I35" s="100"/>
      <c r="J35" s="100"/>
      <c r="K35" s="86"/>
      <c r="L35" s="86"/>
      <c r="M35" s="86"/>
      <c r="N35" s="332"/>
      <c r="O35" s="304"/>
    </row>
    <row r="36" spans="1:23" s="81" customFormat="1" ht="34.5" customHeight="1" x14ac:dyDescent="0.25">
      <c r="A36" s="489" t="s">
        <v>175</v>
      </c>
      <c r="B36" s="490"/>
      <c r="C36" s="490"/>
      <c r="D36" s="490"/>
      <c r="E36" s="490"/>
      <c r="F36" s="490"/>
      <c r="G36" s="490"/>
      <c r="H36" s="490"/>
      <c r="I36" s="490"/>
      <c r="J36" s="490"/>
      <c r="K36" s="490"/>
      <c r="L36" s="490"/>
      <c r="M36" s="86"/>
      <c r="N36" s="331"/>
      <c r="O36" s="301"/>
      <c r="P36" s="367"/>
      <c r="Q36" s="367"/>
      <c r="R36" s="367"/>
      <c r="S36" s="367"/>
    </row>
    <row r="37" spans="1:23" s="81" customFormat="1" x14ac:dyDescent="0.25">
      <c r="A37" s="189"/>
      <c r="B37" s="190"/>
      <c r="C37" s="190"/>
      <c r="D37" s="190"/>
      <c r="E37" s="190"/>
      <c r="F37" s="190"/>
      <c r="G37" s="190"/>
      <c r="H37" s="190"/>
      <c r="I37" s="190"/>
      <c r="J37" s="190"/>
      <c r="K37" s="18"/>
      <c r="L37" s="86"/>
      <c r="M37" s="86"/>
      <c r="N37" s="333"/>
      <c r="O37" s="301"/>
    </row>
    <row r="38" spans="1:23" s="81" customFormat="1" ht="58.5" customHeight="1" x14ac:dyDescent="0.25">
      <c r="A38" s="489" t="s">
        <v>232</v>
      </c>
      <c r="B38" s="490"/>
      <c r="C38" s="490"/>
      <c r="D38" s="490"/>
      <c r="E38" s="490"/>
      <c r="F38" s="490"/>
      <c r="G38" s="490"/>
      <c r="H38" s="490"/>
      <c r="I38" s="490"/>
      <c r="J38" s="490"/>
      <c r="K38" s="490"/>
      <c r="L38" s="490"/>
      <c r="M38" s="86"/>
      <c r="N38" s="334" t="str">
        <f>IF(N34=N36,"",(IF(N36&gt;N34,"Proceed to step 4", "Complete line 13 of PPP Schedule A by dividing line 12 by line 11 of that schedule")))</f>
        <v/>
      </c>
      <c r="O38" s="34"/>
      <c r="P38" s="82"/>
      <c r="Q38" s="82"/>
      <c r="R38" s="82"/>
      <c r="S38" s="82"/>
      <c r="T38" s="82"/>
      <c r="U38" s="82"/>
      <c r="V38" s="82"/>
      <c r="W38" s="82"/>
    </row>
    <row r="39" spans="1:23" s="81" customFormat="1" x14ac:dyDescent="0.25">
      <c r="A39" s="189"/>
      <c r="B39" s="190"/>
      <c r="C39" s="190"/>
      <c r="D39" s="190"/>
      <c r="E39" s="190"/>
      <c r="F39" s="190"/>
      <c r="G39" s="190"/>
      <c r="H39" s="190"/>
      <c r="I39" s="190"/>
      <c r="J39" s="190"/>
      <c r="K39" s="18"/>
      <c r="L39" s="86"/>
      <c r="M39" s="86"/>
      <c r="N39" s="330"/>
      <c r="O39" s="34"/>
    </row>
    <row r="40" spans="1:23" s="81" customFormat="1" ht="14.25" customHeight="1" x14ac:dyDescent="0.25">
      <c r="A40" s="573" t="s">
        <v>176</v>
      </c>
      <c r="B40" s="574"/>
      <c r="C40" s="574"/>
      <c r="D40" s="574"/>
      <c r="E40" s="574"/>
      <c r="F40" s="574"/>
      <c r="G40" s="574"/>
      <c r="H40" s="574"/>
      <c r="I40" s="574"/>
      <c r="J40" s="574"/>
      <c r="K40" s="574"/>
      <c r="L40" s="574"/>
      <c r="M40" s="86"/>
      <c r="N40" s="331"/>
      <c r="O40" s="301"/>
      <c r="P40" s="315"/>
      <c r="Q40" s="316"/>
      <c r="R40" s="316"/>
      <c r="S40" s="316"/>
    </row>
    <row r="41" spans="1:23" s="81" customFormat="1" x14ac:dyDescent="0.25">
      <c r="A41" s="33"/>
      <c r="B41" s="18"/>
      <c r="C41" s="18"/>
      <c r="D41" s="18"/>
      <c r="E41" s="18"/>
      <c r="F41" s="18"/>
      <c r="G41" s="18"/>
      <c r="H41" s="18"/>
      <c r="I41" s="18"/>
      <c r="J41" s="18"/>
      <c r="K41" s="18"/>
      <c r="L41" s="86"/>
      <c r="M41" s="86"/>
      <c r="N41" s="305"/>
      <c r="O41" s="301"/>
    </row>
    <row r="42" spans="1:23" s="81" customFormat="1" ht="57.75" customHeight="1" x14ac:dyDescent="0.25">
      <c r="A42" s="489" t="s">
        <v>233</v>
      </c>
      <c r="B42" s="490"/>
      <c r="C42" s="490"/>
      <c r="D42" s="490"/>
      <c r="E42" s="490"/>
      <c r="F42" s="490"/>
      <c r="G42" s="490"/>
      <c r="H42" s="490"/>
      <c r="I42" s="490"/>
      <c r="J42" s="490"/>
      <c r="K42" s="490"/>
      <c r="L42" s="490"/>
      <c r="M42" s="86"/>
      <c r="N42" s="306" t="str">
        <f>IF((AND(N40&gt;=N36,N40&gt;0,N36&gt;0)),"Enter 1.0 on line 13 of PPP Schedule A",(IF(AND(N40&lt;N36,N40&gt;0,N36&gt;0),"Complete line 13 of PPP Schedule A by dividing link 12 by line 11 of that schedule","")))</f>
        <v/>
      </c>
      <c r="O42" s="34"/>
      <c r="P42" s="82"/>
      <c r="Q42" s="82"/>
      <c r="R42" s="82"/>
      <c r="S42" s="82"/>
      <c r="T42" s="82"/>
      <c r="U42" s="82"/>
      <c r="V42" s="82"/>
      <c r="W42" s="82"/>
    </row>
    <row r="43" spans="1:23" ht="15.75" thickBot="1" x14ac:dyDescent="0.3">
      <c r="A43" s="36"/>
      <c r="B43" s="83"/>
      <c r="C43" s="83"/>
      <c r="D43" s="83"/>
      <c r="E43" s="83"/>
      <c r="F43" s="83"/>
      <c r="G43" s="83"/>
      <c r="H43" s="83"/>
      <c r="I43" s="83"/>
      <c r="J43" s="83"/>
      <c r="K43" s="83"/>
      <c r="L43" s="261"/>
      <c r="M43" s="261"/>
      <c r="N43" s="297"/>
      <c r="O43" s="84"/>
    </row>
    <row r="44" spans="1:23" ht="15.75" thickBot="1" x14ac:dyDescent="0.3">
      <c r="L44" s="82"/>
      <c r="M44" s="82"/>
    </row>
    <row r="45" spans="1:23" ht="14.25" customHeight="1" x14ac:dyDescent="0.25">
      <c r="A45" s="485" t="s">
        <v>145</v>
      </c>
      <c r="B45" s="486"/>
      <c r="C45" s="486"/>
      <c r="D45" s="486"/>
      <c r="E45" s="486"/>
      <c r="F45" s="486"/>
      <c r="G45" s="486"/>
      <c r="H45" s="486"/>
      <c r="I45" s="486"/>
      <c r="J45" s="486"/>
      <c r="K45" s="486"/>
      <c r="L45" s="486"/>
      <c r="M45" s="486"/>
      <c r="N45" s="486"/>
      <c r="O45" s="487"/>
    </row>
    <row r="46" spans="1:23" s="81" customFormat="1" x14ac:dyDescent="0.25">
      <c r="A46" s="489"/>
      <c r="B46" s="490"/>
      <c r="C46" s="490"/>
      <c r="D46" s="490"/>
      <c r="E46" s="490"/>
      <c r="F46" s="490"/>
      <c r="G46" s="490"/>
      <c r="H46" s="490"/>
      <c r="I46" s="490"/>
      <c r="J46" s="490"/>
      <c r="K46" s="490"/>
      <c r="L46" s="490"/>
      <c r="M46" s="490"/>
      <c r="N46" s="490"/>
      <c r="O46" s="536"/>
    </row>
    <row r="47" spans="1:23" s="81" customFormat="1" x14ac:dyDescent="0.25">
      <c r="A47" s="489"/>
      <c r="B47" s="490"/>
      <c r="C47" s="490"/>
      <c r="D47" s="490"/>
      <c r="E47" s="490"/>
      <c r="F47" s="490"/>
      <c r="G47" s="490"/>
      <c r="H47" s="490"/>
      <c r="I47" s="490"/>
      <c r="J47" s="490"/>
      <c r="K47" s="490"/>
      <c r="L47" s="490"/>
      <c r="M47" s="490"/>
      <c r="N47" s="490"/>
      <c r="O47" s="536"/>
    </row>
    <row r="48" spans="1:23" s="81" customFormat="1" x14ac:dyDescent="0.25">
      <c r="A48" s="489"/>
      <c r="B48" s="490"/>
      <c r="C48" s="490"/>
      <c r="D48" s="490"/>
      <c r="E48" s="490"/>
      <c r="F48" s="490"/>
      <c r="G48" s="490"/>
      <c r="H48" s="490"/>
      <c r="I48" s="490"/>
      <c r="J48" s="490"/>
      <c r="K48" s="490"/>
      <c r="L48" s="490"/>
      <c r="M48" s="490"/>
      <c r="N48" s="490"/>
      <c r="O48" s="536"/>
    </row>
    <row r="49" spans="1:19" s="81" customFormat="1" ht="7.35" customHeight="1" thickBot="1" x14ac:dyDescent="0.3">
      <c r="A49" s="474"/>
      <c r="B49" s="475"/>
      <c r="C49" s="475"/>
      <c r="D49" s="475"/>
      <c r="E49" s="475"/>
      <c r="F49" s="475"/>
      <c r="G49" s="475"/>
      <c r="H49" s="475"/>
      <c r="I49" s="475"/>
      <c r="J49" s="475"/>
      <c r="K49" s="475"/>
      <c r="L49" s="475"/>
      <c r="M49" s="475"/>
      <c r="N49" s="475"/>
      <c r="O49" s="488"/>
    </row>
    <row r="50" spans="1:19" s="81" customFormat="1" ht="7.35" customHeight="1" thickBot="1" x14ac:dyDescent="0.3">
      <c r="A50" s="339"/>
      <c r="B50" s="339"/>
      <c r="C50" s="339"/>
      <c r="D50" s="339"/>
      <c r="E50" s="339"/>
      <c r="F50" s="339"/>
      <c r="G50" s="339"/>
      <c r="H50" s="339"/>
      <c r="I50" s="339"/>
      <c r="J50" s="339"/>
      <c r="K50" s="339"/>
      <c r="L50" s="339"/>
      <c r="M50" s="339"/>
      <c r="N50" s="339"/>
      <c r="O50" s="339"/>
    </row>
    <row r="51" spans="1:19" s="81" customFormat="1" ht="7.15" customHeight="1" x14ac:dyDescent="0.25">
      <c r="A51" s="485" t="s">
        <v>219</v>
      </c>
      <c r="B51" s="486"/>
      <c r="C51" s="486"/>
      <c r="D51" s="486"/>
      <c r="E51" s="486"/>
      <c r="F51" s="486"/>
      <c r="G51" s="486"/>
      <c r="H51" s="486"/>
      <c r="I51" s="486"/>
      <c r="J51" s="486"/>
      <c r="K51" s="486"/>
      <c r="L51" s="486"/>
      <c r="M51" s="486"/>
      <c r="N51" s="486"/>
      <c r="O51" s="487"/>
    </row>
    <row r="52" spans="1:19" s="81" customFormat="1" x14ac:dyDescent="0.25">
      <c r="A52" s="489"/>
      <c r="B52" s="490"/>
      <c r="C52" s="490"/>
      <c r="D52" s="490"/>
      <c r="E52" s="490"/>
      <c r="F52" s="490"/>
      <c r="G52" s="490"/>
      <c r="H52" s="490"/>
      <c r="I52" s="490"/>
      <c r="J52" s="490"/>
      <c r="K52" s="490"/>
      <c r="L52" s="490"/>
      <c r="M52" s="490"/>
      <c r="N52" s="490"/>
      <c r="O52" s="536"/>
    </row>
    <row r="53" spans="1:19" s="81" customFormat="1" x14ac:dyDescent="0.25">
      <c r="A53" s="489"/>
      <c r="B53" s="490"/>
      <c r="C53" s="490"/>
      <c r="D53" s="490"/>
      <c r="E53" s="490"/>
      <c r="F53" s="490"/>
      <c r="G53" s="490"/>
      <c r="H53" s="490"/>
      <c r="I53" s="490"/>
      <c r="J53" s="490"/>
      <c r="K53" s="490"/>
      <c r="L53" s="490"/>
      <c r="M53" s="490"/>
      <c r="N53" s="490"/>
      <c r="O53" s="536"/>
    </row>
    <row r="54" spans="1:19" s="81" customFormat="1" ht="9.75" customHeight="1" thickBot="1" x14ac:dyDescent="0.3">
      <c r="A54" s="474"/>
      <c r="B54" s="475"/>
      <c r="C54" s="475"/>
      <c r="D54" s="475"/>
      <c r="E54" s="475"/>
      <c r="F54" s="475"/>
      <c r="G54" s="475"/>
      <c r="H54" s="475"/>
      <c r="I54" s="475"/>
      <c r="J54" s="475"/>
      <c r="K54" s="475"/>
      <c r="L54" s="475"/>
      <c r="M54" s="475"/>
      <c r="N54" s="475"/>
      <c r="O54" s="488"/>
    </row>
    <row r="55" spans="1:19" s="81" customFormat="1" ht="15.75" thickBot="1" x14ac:dyDescent="0.3">
      <c r="L55" s="82"/>
      <c r="M55" s="82"/>
    </row>
    <row r="56" spans="1:19" s="2" customFormat="1" ht="18.75" customHeight="1" x14ac:dyDescent="0.35">
      <c r="A56" s="567" t="s">
        <v>178</v>
      </c>
      <c r="B56" s="568"/>
      <c r="C56" s="568"/>
      <c r="D56" s="568"/>
      <c r="E56" s="568"/>
      <c r="F56" s="568"/>
      <c r="G56" s="568"/>
      <c r="H56" s="568"/>
      <c r="I56" s="568"/>
      <c r="J56" s="568"/>
      <c r="K56" s="568"/>
      <c r="L56" s="568"/>
      <c r="M56" s="568"/>
      <c r="N56" s="568"/>
      <c r="O56" s="569"/>
      <c r="P56" s="63"/>
      <c r="Q56" s="63"/>
      <c r="R56" s="63"/>
      <c r="S56" s="61"/>
    </row>
    <row r="57" spans="1:19" s="2" customFormat="1" ht="17.25" customHeight="1" x14ac:dyDescent="0.35">
      <c r="A57" s="310"/>
      <c r="B57" s="311" t="s">
        <v>40</v>
      </c>
      <c r="C57" s="312"/>
      <c r="D57" s="312"/>
      <c r="E57" s="312"/>
      <c r="F57" s="312"/>
      <c r="G57" s="312"/>
      <c r="H57" s="312"/>
      <c r="I57" s="312"/>
      <c r="J57" s="312"/>
      <c r="K57" s="312"/>
      <c r="L57" s="312"/>
      <c r="M57" s="312"/>
      <c r="N57" s="312"/>
      <c r="O57" s="313"/>
      <c r="P57" s="61"/>
      <c r="Q57" s="61"/>
      <c r="R57" s="61"/>
      <c r="S57" s="61"/>
    </row>
    <row r="58" spans="1:19" s="2" customFormat="1" ht="17.25" customHeight="1" x14ac:dyDescent="0.35">
      <c r="A58" s="314"/>
      <c r="B58" s="311" t="s">
        <v>86</v>
      </c>
      <c r="C58" s="312"/>
      <c r="D58" s="311"/>
      <c r="E58" s="312"/>
      <c r="F58" s="312"/>
      <c r="G58" s="312"/>
      <c r="H58" s="312"/>
      <c r="I58" s="312"/>
      <c r="J58" s="312"/>
      <c r="K58" s="312"/>
      <c r="L58" s="312"/>
      <c r="M58" s="312"/>
      <c r="N58" s="312"/>
      <c r="O58" s="313"/>
      <c r="P58" s="61"/>
      <c r="Q58" s="61"/>
      <c r="R58" s="61"/>
      <c r="S58" s="61"/>
    </row>
    <row r="59" spans="1:19" s="81" customFormat="1" ht="43.35" customHeight="1" thickBot="1" x14ac:dyDescent="0.4">
      <c r="A59" s="570" t="s">
        <v>179</v>
      </c>
      <c r="B59" s="571"/>
      <c r="C59" s="571"/>
      <c r="D59" s="571"/>
      <c r="E59" s="571"/>
      <c r="F59" s="571"/>
      <c r="G59" s="571"/>
      <c r="H59" s="571"/>
      <c r="I59" s="571"/>
      <c r="J59" s="571"/>
      <c r="K59" s="571"/>
      <c r="L59" s="571"/>
      <c r="M59" s="571"/>
      <c r="N59" s="571"/>
      <c r="O59" s="572"/>
      <c r="P59" s="88"/>
      <c r="Q59" s="88"/>
      <c r="R59" s="88"/>
      <c r="S59" s="82"/>
    </row>
    <row r="60" spans="1:19" x14ac:dyDescent="0.25">
      <c r="L60" s="82"/>
      <c r="M60" s="82"/>
    </row>
    <row r="61" spans="1:19" x14ac:dyDescent="0.25">
      <c r="L61" s="82"/>
      <c r="M61" s="82"/>
    </row>
    <row r="62" spans="1:19" x14ac:dyDescent="0.25">
      <c r="L62" s="82"/>
      <c r="M62" s="82"/>
    </row>
    <row r="63" spans="1:19" x14ac:dyDescent="0.25">
      <c r="M63" s="82"/>
    </row>
    <row r="64" spans="1:19" x14ac:dyDescent="0.25">
      <c r="M64" s="82"/>
    </row>
    <row r="65" spans="12:13" x14ac:dyDescent="0.25">
      <c r="L65" s="82"/>
      <c r="M65" s="82"/>
    </row>
    <row r="66" spans="12:13" x14ac:dyDescent="0.25">
      <c r="L66" s="82"/>
      <c r="M66" s="82"/>
    </row>
    <row r="67" spans="12:13" x14ac:dyDescent="0.25">
      <c r="L67" s="82"/>
      <c r="M67" s="82"/>
    </row>
    <row r="68" spans="12:13" x14ac:dyDescent="0.25">
      <c r="L68" s="82"/>
      <c r="M68" s="82"/>
    </row>
    <row r="69" spans="12:13" x14ac:dyDescent="0.25">
      <c r="L69" s="82"/>
      <c r="M69" s="82"/>
    </row>
  </sheetData>
  <sheetProtection algorithmName="SHA-512" hashValue="NIYUB0BsIWWTB4K8PBSNsYZkVPLPed3yPQRDRefwAyHpcYup2GGSax2K9lu1q/BVsHuuXUczUAGP/vxa6nsyDA==" saltValue="wt9e5uvwNCtQCiEXotFZEw==" spinCount="100000" sheet="1" objects="1" scenarios="1"/>
  <protectedRanges>
    <protectedRange sqref="N15 P15 R18 R21 R25 N34 N36 N40" name="Range1"/>
  </protectedRanges>
  <mergeCells count="12">
    <mergeCell ref="B10:R10"/>
    <mergeCell ref="A51:O54"/>
    <mergeCell ref="A56:O56"/>
    <mergeCell ref="A59:O59"/>
    <mergeCell ref="A45:O49"/>
    <mergeCell ref="A40:L40"/>
    <mergeCell ref="A42:L42"/>
    <mergeCell ref="A38:L38"/>
    <mergeCell ref="A34:L34"/>
    <mergeCell ref="A36:L36"/>
    <mergeCell ref="A12:M12"/>
    <mergeCell ref="B28:M29"/>
  </mergeCells>
  <hyperlinks>
    <hyperlink ref="B57" r:id="rId1" display="at aicpa.org/sba." xr:uid="{CE6FFABC-3B8D-4E87-B056-F16D0FE82EA3}"/>
    <hyperlink ref="B58" r:id="rId2" display="The SBA forgiveness application is online here:" xr:uid="{FFE75AD9-C481-4642-A704-A4B8DFFE5B1A}"/>
  </hyperlinks>
  <pageMargins left="0.7" right="0.7" top="0.75" bottom="0.75" header="0.3" footer="0.3"/>
  <pageSetup scale="45"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31E10CD27B494B9A2BA299E6835980" ma:contentTypeVersion="6" ma:contentTypeDescription="Create a new document." ma:contentTypeScope="" ma:versionID="dfcfe5cef22b7d800d1604115ed79232">
  <xsd:schema xmlns:xsd="http://www.w3.org/2001/XMLSchema" xmlns:xs="http://www.w3.org/2001/XMLSchema" xmlns:p="http://schemas.microsoft.com/office/2006/metadata/properties" xmlns:ns2="abc1e682-ecc1-4484-afa3-8feafaf84b88" xmlns:ns3="7f2a72bd-270b-4cfd-860f-82ff9179b96b" targetNamespace="http://schemas.microsoft.com/office/2006/metadata/properties" ma:root="true" ma:fieldsID="dbb1068352edadb4284bac8d67d4fb4c" ns2:_="" ns3:_="">
    <xsd:import namespace="abc1e682-ecc1-4484-afa3-8feafaf84b88"/>
    <xsd:import namespace="7f2a72bd-270b-4cfd-860f-82ff9179b9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c1e682-ecc1-4484-afa3-8feafaf84b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2a72bd-270b-4cfd-860f-82ff9179b96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A22CCD-24C6-4571-A803-D0D02003160A}">
  <ds:schemaRefs>
    <ds:schemaRef ds:uri="http://schemas.microsoft.com/office/infopath/2007/PartnerControls"/>
    <ds:schemaRef ds:uri="http://purl.org/dc/dcmitype/"/>
    <ds:schemaRef ds:uri="http://purl.org/dc/elements/1.1/"/>
    <ds:schemaRef ds:uri="http://schemas.microsoft.com/office/2006/metadata/properties"/>
    <ds:schemaRef ds:uri="abc1e682-ecc1-4484-afa3-8feafaf84b88"/>
    <ds:schemaRef ds:uri="7f2a72bd-270b-4cfd-860f-82ff9179b96b"/>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63363089-A790-4DE2-A4F2-E2C79D804E23}">
  <ds:schemaRefs>
    <ds:schemaRef ds:uri="http://schemas.microsoft.com/sharepoint/v3/contenttype/forms"/>
  </ds:schemaRefs>
</ds:datastoreItem>
</file>

<file path=customXml/itemProps3.xml><?xml version="1.0" encoding="utf-8"?>
<ds:datastoreItem xmlns:ds="http://schemas.openxmlformats.org/officeDocument/2006/customXml" ds:itemID="{9E8B6000-CAE5-4B4A-B09A-48F126210D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c1e682-ecc1-4484-afa3-8feafaf84b88"/>
    <ds:schemaRef ds:uri="7f2a72bd-270b-4cfd-860f-82ff9179b9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Instructions</vt:lpstr>
      <vt:lpstr>PPP Forgiveness Calculator</vt:lpstr>
      <vt:lpstr>Schedule A</vt:lpstr>
      <vt:lpstr>Schedule A Worksheet</vt:lpstr>
      <vt:lpstr>Non-Payroll Costs Tracker</vt:lpstr>
      <vt:lpstr>Payroll Accumulator</vt:lpstr>
      <vt:lpstr>FTE Input</vt:lpstr>
      <vt:lpstr>'FTE Input'!Print_Area</vt:lpstr>
      <vt:lpstr>Instructions!Print_Area</vt:lpstr>
      <vt:lpstr>'Non-Payroll Costs Tracker'!Print_Area</vt:lpstr>
      <vt:lpstr>'Payroll Accumulator'!Print_Area</vt:lpstr>
      <vt:lpstr>'PPP Forgiveness Calculator'!Print_Area</vt:lpstr>
      <vt:lpstr>'Schedule A'!Print_Area</vt:lpstr>
      <vt:lpstr>'Schedule A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 Barbour</dc:creator>
  <cp:lastModifiedBy>Ned Conley</cp:lastModifiedBy>
  <cp:lastPrinted>2020-05-18T18:33:44Z</cp:lastPrinted>
  <dcterms:created xsi:type="dcterms:W3CDTF">2020-03-30T14:20:13Z</dcterms:created>
  <dcterms:modified xsi:type="dcterms:W3CDTF">2020-05-19T14:18:23Z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0x010100DC31E10CD27B494B9A2BA299E6835980</vt:lpwstr>
  </property>
</Properties>
</file>