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MIGUEL\Documents\CURSOS\CURSOS 2020\COFIDE\SEMINARIO PLD\TALLER DE AVISO PLD PARTICIPANTES\"/>
    </mc:Choice>
  </mc:AlternateContent>
  <xr:revisionPtr revIDLastSave="0" documentId="13_ncr:1_{9994E2C9-5E46-4778-B5CD-05A37AE0CE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4" i="1" l="1"/>
  <c r="H131" i="1" l="1"/>
  <c r="G131" i="1"/>
  <c r="H126" i="1"/>
  <c r="H124" i="1"/>
  <c r="H112" i="1"/>
  <c r="G112" i="1"/>
  <c r="H107" i="1"/>
  <c r="H94" i="1"/>
  <c r="H88" i="1"/>
  <c r="H79" i="1"/>
  <c r="H53" i="1"/>
  <c r="H49" i="1"/>
  <c r="G49" i="1"/>
  <c r="H45" i="1"/>
  <c r="G45" i="1"/>
  <c r="H42" i="1"/>
  <c r="G42" i="1"/>
  <c r="H36" i="1"/>
  <c r="G36" i="1"/>
  <c r="H27" i="1"/>
  <c r="H23" i="1"/>
  <c r="H20" i="1"/>
  <c r="H18" i="1"/>
  <c r="G18" i="1"/>
  <c r="H14" i="1"/>
  <c r="G14" i="1"/>
  <c r="H8" i="1"/>
  <c r="G8" i="1"/>
</calcChain>
</file>

<file path=xl/sharedStrings.xml><?xml version="1.0" encoding="utf-8"?>
<sst xmlns="http://schemas.openxmlformats.org/spreadsheetml/2006/main" count="246" uniqueCount="218">
  <si>
    <t>ACTIVIDADES VULNERABLES ARTÍCULO 17 LFPIORPI</t>
  </si>
  <si>
    <t>FRACCIÓN</t>
  </si>
  <si>
    <t>ACTIVIDAD</t>
  </si>
  <si>
    <t>MONTO PARA</t>
  </si>
  <si>
    <t>IDENTIFICACIÓN</t>
  </si>
  <si>
    <t>AVISO SAT</t>
  </si>
  <si>
    <t>I</t>
  </si>
  <si>
    <t>Práctica de juegos con</t>
  </si>
  <si>
    <t>apuesta, concurso o sorteos</t>
  </si>
  <si>
    <t>cualquier tipo de comprobante</t>
  </si>
  <si>
    <t>pago de premios.</t>
  </si>
  <si>
    <t>645 VSMDF</t>
  </si>
  <si>
    <t>II</t>
  </si>
  <si>
    <t>Emisión o comercialización</t>
  </si>
  <si>
    <t xml:space="preserve">habitual o profesional de </t>
  </si>
  <si>
    <t>tarjetas prepagas, y todas</t>
  </si>
  <si>
    <t>aquellas que constituyan</t>
  </si>
  <si>
    <t>almacenamiento de valor</t>
  </si>
  <si>
    <t>monetario.</t>
  </si>
  <si>
    <t>Que no sean emitidas o</t>
  </si>
  <si>
    <t>comercializadas por Entidades</t>
  </si>
  <si>
    <t>Financieras</t>
  </si>
  <si>
    <t>805 VSMDF</t>
  </si>
  <si>
    <t>tarjetas prepagadas</t>
  </si>
  <si>
    <t>tarjeta servicios o de</t>
  </si>
  <si>
    <t>crédito</t>
  </si>
  <si>
    <t>tarjetas de servicio, crédito,</t>
  </si>
  <si>
    <t>Gasto mensual acumu.</t>
  </si>
  <si>
    <t>1285 VSMDF</t>
  </si>
  <si>
    <t>III</t>
  </si>
  <si>
    <t>habitual o profesional de</t>
  </si>
  <si>
    <t>Distintas a la realizada por las</t>
  </si>
  <si>
    <t>Entidades Financieras</t>
  </si>
  <si>
    <t>IV</t>
  </si>
  <si>
    <t>Operaciones de mutuo o de</t>
  </si>
  <si>
    <t>préstamos o créditos, con o sin</t>
  </si>
  <si>
    <t>garantía.</t>
  </si>
  <si>
    <t>cheques de viajero.</t>
  </si>
  <si>
    <t xml:space="preserve">Sujetos distintos a las </t>
  </si>
  <si>
    <t>1605 VSMDF</t>
  </si>
  <si>
    <t>V</t>
  </si>
  <si>
    <t>desarrollo de bienes inmuebles</t>
  </si>
  <si>
    <t>intermediación en la transmisión</t>
  </si>
  <si>
    <t xml:space="preserve">de la propiedad o constitución </t>
  </si>
  <si>
    <t>de derechos sobre dichos bienes</t>
  </si>
  <si>
    <t>8125 VSMDF</t>
  </si>
  <si>
    <t>8025 VSMDF</t>
  </si>
  <si>
    <t>VI</t>
  </si>
  <si>
    <t>habitual o profesional de Metales</t>
  </si>
  <si>
    <t xml:space="preserve">Preciosos, Piedras Preciosas, </t>
  </si>
  <si>
    <t>intervenga Banco de México</t>
  </si>
  <si>
    <t>Operación en</t>
  </si>
  <si>
    <t>efectivo</t>
  </si>
  <si>
    <t>VII</t>
  </si>
  <si>
    <t xml:space="preserve">Subasta o comercialización </t>
  </si>
  <si>
    <t>habitual o profesional de obras de</t>
  </si>
  <si>
    <t>arte. Compra venta</t>
  </si>
  <si>
    <t>2410 VSMDF</t>
  </si>
  <si>
    <t>4815 VSMDF</t>
  </si>
  <si>
    <t>Venta de boletos, fichas o</t>
  </si>
  <si>
    <t>Emisión y comercialización</t>
  </si>
  <si>
    <t>garantía o de otorgamiento de</t>
  </si>
  <si>
    <t>Servicios de construcción o</t>
  </si>
  <si>
    <t>Comercialización o intermediación</t>
  </si>
  <si>
    <t xml:space="preserve">Excepción en las que </t>
  </si>
  <si>
    <t>VIII</t>
  </si>
  <si>
    <t>Comercialización o distribución</t>
  </si>
  <si>
    <t>nuevos o usados, ya sean aéreos,</t>
  </si>
  <si>
    <t>marítimos o terrestres.</t>
  </si>
  <si>
    <t>3210 VSMDF</t>
  </si>
  <si>
    <t>6420 VSMDF</t>
  </si>
  <si>
    <t>IX</t>
  </si>
  <si>
    <t>habitual o profesional de vehículos</t>
  </si>
  <si>
    <t xml:space="preserve">de servicios de blindaje de </t>
  </si>
  <si>
    <t>vehículos terrestres, nuevos o</t>
  </si>
  <si>
    <t>Prestación habitual o profesional</t>
  </si>
  <si>
    <t>X</t>
  </si>
  <si>
    <t>Traslado o custodia de dinero o</t>
  </si>
  <si>
    <t>valores</t>
  </si>
  <si>
    <t>Excepción cuando intervenga</t>
  </si>
  <si>
    <t>XI</t>
  </si>
  <si>
    <t>MODALIDAD Y/O</t>
  </si>
  <si>
    <t>EXCEPCIÓN</t>
  </si>
  <si>
    <t>Servicios Profesionales de manera</t>
  </si>
  <si>
    <t>independiente, en aquellos casos</t>
  </si>
  <si>
    <t>que se prepare un cliente o se</t>
  </si>
  <si>
    <t>sobre estos.</t>
  </si>
  <si>
    <t>b)La administración y manejo de</t>
  </si>
  <si>
    <t xml:space="preserve">recursos, valores o cualquier </t>
  </si>
  <si>
    <t>otro activo de su clientes.</t>
  </si>
  <si>
    <t>c) Manejo de cuentas bancarias</t>
  </si>
  <si>
    <t>de ahorro o de valores.</t>
  </si>
  <si>
    <t>d)La organización de aporta-</t>
  </si>
  <si>
    <t xml:space="preserve">ciones de capital o cualquier </t>
  </si>
  <si>
    <t>otro tipo de recursos para la</t>
  </si>
  <si>
    <t>e) La constitución, escisión</t>
  </si>
  <si>
    <t>Sera objeto del</t>
  </si>
  <si>
    <t>aviso, cuando el</t>
  </si>
  <si>
    <t>prestador de di-</t>
  </si>
  <si>
    <t xml:space="preserve">chos servicios </t>
  </si>
  <si>
    <t>lleve a cabo, en</t>
  </si>
  <si>
    <t>nombre y repre-</t>
  </si>
  <si>
    <t xml:space="preserve">sentación de un </t>
  </si>
  <si>
    <t xml:space="preserve">cliente, alguna </t>
  </si>
  <si>
    <t>operación finan-</t>
  </si>
  <si>
    <t>ciera que esté</t>
  </si>
  <si>
    <t xml:space="preserve">relacionada con </t>
  </si>
  <si>
    <t>respecto al se-</t>
  </si>
  <si>
    <t>creto profesional</t>
  </si>
  <si>
    <t>y garantía de de-</t>
  </si>
  <si>
    <t>fensa en términos</t>
  </si>
  <si>
    <t>de esta Ley</t>
  </si>
  <si>
    <t>XII</t>
  </si>
  <si>
    <t>Notarios Públicos:</t>
  </si>
  <si>
    <t>a)Transmisión o constitución de</t>
  </si>
  <si>
    <t>derechos reales sobre inmuebles</t>
  </si>
  <si>
    <t>instituciones del sistema financiero</t>
  </si>
  <si>
    <t>u organismos públicos de vivienda</t>
  </si>
  <si>
    <t>16000 VSMDF</t>
  </si>
  <si>
    <t>Valor catastral,</t>
  </si>
  <si>
    <t>comercial, precio</t>
  </si>
  <si>
    <t>pactado(el más</t>
  </si>
  <si>
    <t>alto)</t>
  </si>
  <si>
    <t>b) Poderes para actos administra-</t>
  </si>
  <si>
    <t xml:space="preserve">ción o dominio con carácter de </t>
  </si>
  <si>
    <t>irrevocable.</t>
  </si>
  <si>
    <t>Siempre son ob-</t>
  </si>
  <si>
    <t>jeto de aviso</t>
  </si>
  <si>
    <t>c) Constitución de personas morales</t>
  </si>
  <si>
    <t>modificación patrimonial derivada</t>
  </si>
  <si>
    <t xml:space="preserve">de aumentos o disminuciones de </t>
  </si>
  <si>
    <t>capital social, fusión o escisión</t>
  </si>
  <si>
    <t>compra venta de acciones y partes</t>
  </si>
  <si>
    <t>sociales de tales personas.</t>
  </si>
  <si>
    <t>d) Constitución o modificación de</t>
  </si>
  <si>
    <t>fideicomisos traslativos de dominio</t>
  </si>
  <si>
    <t xml:space="preserve">Salvo que se constituyan para </t>
  </si>
  <si>
    <t>garantizar algún crédito a favor</t>
  </si>
  <si>
    <t>de instituciones del sistema finan-</t>
  </si>
  <si>
    <t>ciero u organismos públicos de</t>
  </si>
  <si>
    <t>vivienda.</t>
  </si>
  <si>
    <t xml:space="preserve">e)Otorgamiento de contratos de </t>
  </si>
  <si>
    <t>mutuo o crédito con o sin garan-</t>
  </si>
  <si>
    <t>tía, en los que el acreedor no for-</t>
  </si>
  <si>
    <t>me parte del sistema financiero o</t>
  </si>
  <si>
    <t>no sea un organismo público de</t>
  </si>
  <si>
    <t>objeto de aviso.</t>
  </si>
  <si>
    <t>Corredores Públicos:</t>
  </si>
  <si>
    <t>igual o superior.</t>
  </si>
  <si>
    <t>Servidores Públicos con facultad</t>
  </si>
  <si>
    <t>de dar fe pública.</t>
  </si>
  <si>
    <t>XIII</t>
  </si>
  <si>
    <t xml:space="preserve">Recepción de donativos por </t>
  </si>
  <si>
    <t>asociaciones y sociedades sin</t>
  </si>
  <si>
    <t>fines de lucro</t>
  </si>
  <si>
    <t>XIV</t>
  </si>
  <si>
    <t>Servicios de comercio exterior</t>
  </si>
  <si>
    <t>como agente o apoderado aduanal</t>
  </si>
  <si>
    <t>autorizado por SHCP, para promo-</t>
  </si>
  <si>
    <t>ver por cuenta ajena, el despacho de</t>
  </si>
  <si>
    <t>a) Vehículos terrestres, aéreos y</t>
  </si>
  <si>
    <t xml:space="preserve">quiera que sea el valor de los </t>
  </si>
  <si>
    <t>bienes</t>
  </si>
  <si>
    <t xml:space="preserve">b) Máquinas par el juego de </t>
  </si>
  <si>
    <t>apuesta y sorteos, nuevas y usa-</t>
  </si>
  <si>
    <t>das, cualquiera que sea el valor</t>
  </si>
  <si>
    <t>c) Equipos y materiales para ela-</t>
  </si>
  <si>
    <t>boración de tarjetas de pago</t>
  </si>
  <si>
    <t>d) Joyas, relojes, piedra preciosas</t>
  </si>
  <si>
    <t>y metales preciosos</t>
  </si>
  <si>
    <t>485 VSMDF</t>
  </si>
  <si>
    <t>e)Obras de arte</t>
  </si>
  <si>
    <t xml:space="preserve">f) Materiales para blindaje de </t>
  </si>
  <si>
    <t>XV</t>
  </si>
  <si>
    <t>La constitución de derechos perso-</t>
  </si>
  <si>
    <t>nales de uso o goce de bienes de</t>
  </si>
  <si>
    <t>vehículos corporativos, incluidos</t>
  </si>
  <si>
    <t xml:space="preserve">salvo las garantías a favor de </t>
  </si>
  <si>
    <t>Siempre serán</t>
  </si>
  <si>
    <t>a)Avalúos sobre bienes  con valor</t>
  </si>
  <si>
    <t>marítimos, nuevos y usados, cual-</t>
  </si>
  <si>
    <t>mercancías como:</t>
  </si>
  <si>
    <t>vehículos</t>
  </si>
  <si>
    <t>SIEMPRE</t>
  </si>
  <si>
    <t>o de garantía sobre inmuebles.</t>
  </si>
  <si>
    <t>325 VSMDF(UMA)</t>
  </si>
  <si>
    <t>645 VSMDF (UMA)</t>
  </si>
  <si>
    <t>Aviso</t>
  </si>
  <si>
    <t>inmuebles (ARRENDAMIENTO)</t>
  </si>
  <si>
    <t>usados, así como de bienes inmuebles</t>
  </si>
  <si>
    <t>en los que se involucren operaciones</t>
  </si>
  <si>
    <t>de compra o venta de los propios</t>
  </si>
  <si>
    <t>bienes por cuenta o a favor de clientes</t>
  </si>
  <si>
    <t>joyas, relojes, en las que involucren</t>
  </si>
  <si>
    <t>operaciones de compra venta</t>
  </si>
  <si>
    <t>lleven a cabo en nombre y representa</t>
  </si>
  <si>
    <t>ción del cliente cualquier operación</t>
  </si>
  <si>
    <t>fideicomisos y la compra o venta</t>
  </si>
  <si>
    <t>de entidades mercantiles</t>
  </si>
  <si>
    <t>fusión, operación y administración</t>
  </si>
  <si>
    <t>de personas morales o</t>
  </si>
  <si>
    <t>constitución, operación y administra</t>
  </si>
  <si>
    <t>ción de sociedades mercantiles</t>
  </si>
  <si>
    <t>a) Compraventa de bienes inmue-</t>
  </si>
  <si>
    <t>bles o la cesión de derechos</t>
  </si>
  <si>
    <t>Banco de México y las instituciones</t>
  </si>
  <si>
    <t>dedicadas al deposito de valores</t>
  </si>
  <si>
    <t>VALOR DE LA UMA</t>
  </si>
  <si>
    <t>XVI</t>
  </si>
  <si>
    <t>Intercambio de activos virtuales que se</t>
  </si>
  <si>
    <t>lleven a cabo a través de plataformas</t>
  </si>
  <si>
    <t>electrónicas, digitales o similares</t>
  </si>
  <si>
    <t>Aplica a sujetos distintos a las</t>
  </si>
  <si>
    <t>entidades financieras</t>
  </si>
  <si>
    <t>(Criptomonedas)</t>
  </si>
  <si>
    <t>645 VDUMA</t>
  </si>
  <si>
    <t>NO LO ESTABLECE</t>
  </si>
  <si>
    <t>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</si>
</sst>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0" formatCode="&quot;$&quot;#,##0.0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0" xfId="1" applyFont="1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0" fontId="0" fillId="0" borderId="11" xfId="0" applyFill="1" applyBorder="1"/>
    <xf numFmtId="44" fontId="0" fillId="0" borderId="10" xfId="1" applyFont="1" applyBorder="1"/>
    <xf numFmtId="44" fontId="0" fillId="0" borderId="8" xfId="1" applyFont="1" applyBorder="1"/>
    <xf numFmtId="44" fontId="0" fillId="0" borderId="6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2" applyFont="1"/>
    <xf numFmtId="0" fontId="2" fillId="0" borderId="11" xfId="0" applyFont="1" applyBorder="1"/>
    <xf numFmtId="0" fontId="2" fillId="0" borderId="8" xfId="0" applyFont="1" applyBorder="1"/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2" borderId="0" xfId="0" applyFill="1"/>
    <xf numFmtId="0" fontId="2" fillId="0" borderId="2" xfId="0" applyFont="1" applyBorder="1" applyAlignment="1">
      <alignment horizontal="center"/>
    </xf>
    <xf numFmtId="44" fontId="0" fillId="2" borderId="1" xfId="1" applyFont="1" applyFill="1" applyBorder="1"/>
    <xf numFmtId="44" fontId="0" fillId="2" borderId="10" xfId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0" fillId="3" borderId="8" xfId="0" applyFill="1" applyBorder="1" applyAlignment="1">
      <alignment horizontal="center"/>
    </xf>
    <xf numFmtId="170" fontId="0" fillId="0" borderId="6" xfId="2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4"/>
  <sheetViews>
    <sheetView tabSelected="1" workbookViewId="0">
      <pane xSplit="1" ySplit="6" topLeftCell="B123" activePane="bottomRight" state="frozen"/>
      <selection pane="topRight" activeCell="B1" sqref="B1"/>
      <selection pane="bottomLeft" activeCell="A7" sqref="A7"/>
      <selection pane="bottomRight" activeCell="G132" sqref="G132:G134"/>
    </sheetView>
  </sheetViews>
  <sheetFormatPr baseColWidth="10" defaultRowHeight="15" x14ac:dyDescent="0.2"/>
  <cols>
    <col min="4" max="4" width="19.33203125" customWidth="1"/>
    <col min="6" max="6" width="16.6640625" customWidth="1"/>
    <col min="7" max="7" width="18.21875" customWidth="1"/>
    <col min="8" max="8" width="16.33203125" customWidth="1"/>
  </cols>
  <sheetData>
    <row r="1" spans="2:9" ht="15.75" x14ac:dyDescent="0.25">
      <c r="G1" s="45" t="s">
        <v>207</v>
      </c>
      <c r="H1" s="46">
        <v>86.88</v>
      </c>
    </row>
    <row r="2" spans="2:9" ht="15.75" thickBot="1" x14ac:dyDescent="0.25"/>
    <row r="3" spans="2:9" ht="23.25" x14ac:dyDescent="0.35">
      <c r="B3" s="50" t="s">
        <v>0</v>
      </c>
      <c r="C3" s="51"/>
      <c r="D3" s="51"/>
      <c r="E3" s="51"/>
      <c r="F3" s="51"/>
      <c r="G3" s="51"/>
      <c r="H3" s="52"/>
    </row>
    <row r="4" spans="2:9" ht="15.75" thickBot="1" x14ac:dyDescent="0.25">
      <c r="B4" s="5"/>
      <c r="C4" s="1"/>
      <c r="D4" s="1"/>
      <c r="E4" s="1"/>
      <c r="F4" s="1"/>
      <c r="G4" s="1"/>
      <c r="H4" s="6"/>
    </row>
    <row r="5" spans="2:9" ht="15.75" x14ac:dyDescent="0.25">
      <c r="B5" s="22" t="s">
        <v>1</v>
      </c>
      <c r="C5" s="53" t="s">
        <v>2</v>
      </c>
      <c r="D5" s="54"/>
      <c r="E5" s="53" t="s">
        <v>81</v>
      </c>
      <c r="F5" s="54"/>
      <c r="G5" s="25" t="s">
        <v>3</v>
      </c>
      <c r="H5" s="27" t="s">
        <v>3</v>
      </c>
      <c r="I5" s="30"/>
    </row>
    <row r="6" spans="2:9" ht="16.5" thickBot="1" x14ac:dyDescent="0.3">
      <c r="B6" s="20"/>
      <c r="C6" s="20"/>
      <c r="D6" s="21"/>
      <c r="E6" s="55" t="s">
        <v>82</v>
      </c>
      <c r="F6" s="56"/>
      <c r="G6" s="26" t="s">
        <v>4</v>
      </c>
      <c r="H6" s="24" t="s">
        <v>5</v>
      </c>
      <c r="I6" s="31"/>
    </row>
    <row r="7" spans="2:9" ht="15.75" x14ac:dyDescent="0.25">
      <c r="B7" s="22" t="s">
        <v>6</v>
      </c>
      <c r="C7" s="8" t="s">
        <v>7</v>
      </c>
      <c r="D7" s="9"/>
      <c r="E7" s="8" t="s">
        <v>59</v>
      </c>
      <c r="F7" s="9"/>
      <c r="G7" s="33" t="s">
        <v>185</v>
      </c>
      <c r="H7" s="34" t="s">
        <v>186</v>
      </c>
      <c r="I7" s="32"/>
    </row>
    <row r="8" spans="2:9" ht="15.75" x14ac:dyDescent="0.25">
      <c r="B8" s="22"/>
      <c r="C8" s="8" t="s">
        <v>8</v>
      </c>
      <c r="D8" s="9"/>
      <c r="E8" s="8" t="s">
        <v>9</v>
      </c>
      <c r="F8" s="9"/>
      <c r="G8" s="15">
        <f>325*H1</f>
        <v>28236</v>
      </c>
      <c r="H8" s="18">
        <f>645*H1</f>
        <v>56037.599999999999</v>
      </c>
    </row>
    <row r="9" spans="2:9" ht="16.5" thickBot="1" x14ac:dyDescent="0.3">
      <c r="B9" s="23"/>
      <c r="C9" s="5"/>
      <c r="D9" s="6"/>
      <c r="E9" s="5" t="s">
        <v>10</v>
      </c>
      <c r="F9" s="6"/>
      <c r="G9" s="13"/>
      <c r="H9" s="6"/>
    </row>
    <row r="10" spans="2:9" ht="15.75" x14ac:dyDescent="0.25">
      <c r="B10" s="22" t="s">
        <v>12</v>
      </c>
      <c r="C10" s="10" t="s">
        <v>13</v>
      </c>
      <c r="D10" s="9"/>
      <c r="E10" s="10" t="s">
        <v>19</v>
      </c>
      <c r="F10" s="9"/>
      <c r="G10" s="16" t="s">
        <v>27</v>
      </c>
      <c r="H10" s="9"/>
    </row>
    <row r="11" spans="2:9" ht="15.75" x14ac:dyDescent="0.25">
      <c r="B11" s="22"/>
      <c r="C11" s="10" t="s">
        <v>14</v>
      </c>
      <c r="D11" s="9"/>
      <c r="E11" s="10" t="s">
        <v>20</v>
      </c>
      <c r="F11" s="9"/>
      <c r="G11" s="16" t="s">
        <v>24</v>
      </c>
      <c r="H11" s="9"/>
    </row>
    <row r="12" spans="2:9" ht="15.75" x14ac:dyDescent="0.25">
      <c r="B12" s="22"/>
      <c r="C12" s="10" t="s">
        <v>26</v>
      </c>
      <c r="D12" s="9"/>
      <c r="E12" s="10" t="s">
        <v>21</v>
      </c>
      <c r="F12" s="9"/>
      <c r="G12" s="16" t="s">
        <v>25</v>
      </c>
      <c r="H12" s="9"/>
    </row>
    <row r="13" spans="2:9" ht="15.75" x14ac:dyDescent="0.25">
      <c r="B13" s="22"/>
      <c r="C13" s="10" t="s">
        <v>15</v>
      </c>
      <c r="D13" s="9"/>
      <c r="E13" s="8"/>
      <c r="F13" s="9"/>
      <c r="G13" s="35" t="s">
        <v>22</v>
      </c>
      <c r="H13" s="36" t="s">
        <v>28</v>
      </c>
    </row>
    <row r="14" spans="2:9" ht="15.75" x14ac:dyDescent="0.25">
      <c r="B14" s="22"/>
      <c r="C14" s="10" t="s">
        <v>16</v>
      </c>
      <c r="D14" s="9"/>
      <c r="E14" s="8"/>
      <c r="F14" s="9"/>
      <c r="G14" s="15">
        <f>805*H1</f>
        <v>69938.399999999994</v>
      </c>
      <c r="H14" s="18">
        <f>1285*H1</f>
        <v>111640.79999999999</v>
      </c>
    </row>
    <row r="15" spans="2:9" ht="15.75" x14ac:dyDescent="0.25">
      <c r="B15" s="22"/>
      <c r="C15" s="10" t="s">
        <v>17</v>
      </c>
      <c r="D15" s="9"/>
      <c r="E15" s="8"/>
      <c r="F15" s="9"/>
      <c r="G15" s="16" t="s">
        <v>23</v>
      </c>
      <c r="H15" s="9"/>
    </row>
    <row r="16" spans="2:9" ht="15.75" x14ac:dyDescent="0.25">
      <c r="B16" s="22"/>
      <c r="C16" s="10" t="s">
        <v>18</v>
      </c>
      <c r="D16" s="9"/>
      <c r="E16" s="8"/>
      <c r="F16" s="9"/>
      <c r="G16" s="16"/>
      <c r="H16" s="9"/>
    </row>
    <row r="17" spans="2:8" ht="15.75" x14ac:dyDescent="0.25">
      <c r="B17" s="22"/>
      <c r="C17" s="8"/>
      <c r="D17" s="9"/>
      <c r="E17" s="8"/>
      <c r="F17" s="9"/>
      <c r="G17" s="37" t="s">
        <v>11</v>
      </c>
      <c r="H17" s="36" t="s">
        <v>11</v>
      </c>
    </row>
    <row r="18" spans="2:8" ht="16.5" thickBot="1" x14ac:dyDescent="0.3">
      <c r="B18" s="23"/>
      <c r="C18" s="5"/>
      <c r="D18" s="6"/>
      <c r="E18" s="5"/>
      <c r="F18" s="6"/>
      <c r="G18" s="17">
        <f>645*H1</f>
        <v>56037.599999999999</v>
      </c>
      <c r="H18" s="19">
        <f>645*H1</f>
        <v>56037.599999999999</v>
      </c>
    </row>
    <row r="19" spans="2:8" ht="15.75" x14ac:dyDescent="0.25">
      <c r="B19" s="22" t="s">
        <v>29</v>
      </c>
      <c r="C19" s="10" t="s">
        <v>60</v>
      </c>
      <c r="D19" s="9"/>
      <c r="E19" s="8" t="s">
        <v>31</v>
      </c>
      <c r="F19" s="9"/>
      <c r="G19" s="37" t="s">
        <v>183</v>
      </c>
      <c r="H19" s="9" t="s">
        <v>11</v>
      </c>
    </row>
    <row r="20" spans="2:8" ht="15.75" x14ac:dyDescent="0.25">
      <c r="B20" s="22"/>
      <c r="C20" s="10" t="s">
        <v>30</v>
      </c>
      <c r="D20" s="9"/>
      <c r="E20" s="8" t="s">
        <v>32</v>
      </c>
      <c r="F20" s="9"/>
      <c r="G20" s="37"/>
      <c r="H20" s="18">
        <f>645*H1</f>
        <v>56037.599999999999</v>
      </c>
    </row>
    <row r="21" spans="2:8" ht="16.5" thickBot="1" x14ac:dyDescent="0.3">
      <c r="B21" s="23"/>
      <c r="C21" s="11" t="s">
        <v>37</v>
      </c>
      <c r="D21" s="6"/>
      <c r="E21" s="5"/>
      <c r="F21" s="6"/>
      <c r="G21" s="38"/>
      <c r="H21" s="6"/>
    </row>
    <row r="22" spans="2:8" ht="15.75" x14ac:dyDescent="0.25">
      <c r="B22" s="22" t="s">
        <v>33</v>
      </c>
      <c r="C22" s="10" t="s">
        <v>34</v>
      </c>
      <c r="D22" s="9"/>
      <c r="E22" s="8" t="s">
        <v>38</v>
      </c>
      <c r="F22" s="9"/>
      <c r="G22" s="37" t="s">
        <v>183</v>
      </c>
      <c r="H22" s="36" t="s">
        <v>39</v>
      </c>
    </row>
    <row r="23" spans="2:8" ht="15.75" x14ac:dyDescent="0.25">
      <c r="B23" s="22"/>
      <c r="C23" s="10" t="s">
        <v>61</v>
      </c>
      <c r="D23" s="9"/>
      <c r="E23" s="8" t="s">
        <v>32</v>
      </c>
      <c r="F23" s="9"/>
      <c r="G23" s="37"/>
      <c r="H23" s="18">
        <f>1605*H1</f>
        <v>139442.4</v>
      </c>
    </row>
    <row r="24" spans="2:8" ht="15.75" x14ac:dyDescent="0.25">
      <c r="B24" s="22"/>
      <c r="C24" s="10" t="s">
        <v>35</v>
      </c>
      <c r="D24" s="9"/>
      <c r="E24" s="8"/>
      <c r="F24" s="9"/>
      <c r="G24" s="37"/>
      <c r="H24" s="9"/>
    </row>
    <row r="25" spans="2:8" ht="16.5" thickBot="1" x14ac:dyDescent="0.3">
      <c r="B25" s="23"/>
      <c r="C25" s="11" t="s">
        <v>36</v>
      </c>
      <c r="D25" s="6"/>
      <c r="E25" s="5"/>
      <c r="F25" s="6"/>
      <c r="G25" s="38"/>
      <c r="H25" s="6"/>
    </row>
    <row r="26" spans="2:8" ht="15.75" x14ac:dyDescent="0.25">
      <c r="B26" s="22" t="s">
        <v>40</v>
      </c>
      <c r="C26" s="10" t="s">
        <v>62</v>
      </c>
      <c r="D26" s="9"/>
      <c r="E26" s="8"/>
      <c r="F26" s="9"/>
      <c r="G26" s="37" t="s">
        <v>183</v>
      </c>
      <c r="H26" s="36" t="s">
        <v>46</v>
      </c>
    </row>
    <row r="27" spans="2:8" ht="15.75" x14ac:dyDescent="0.25">
      <c r="B27" s="22"/>
      <c r="C27" s="10" t="s">
        <v>41</v>
      </c>
      <c r="D27" s="9"/>
      <c r="E27" s="8"/>
      <c r="F27" s="9"/>
      <c r="G27" s="14"/>
      <c r="H27" s="18">
        <f>8025*H1</f>
        <v>697212</v>
      </c>
    </row>
    <row r="28" spans="2:8" ht="15.75" x14ac:dyDescent="0.25">
      <c r="B28" s="22"/>
      <c r="C28" s="10" t="s">
        <v>42</v>
      </c>
      <c r="D28" s="9"/>
      <c r="E28" s="8"/>
      <c r="F28" s="9"/>
      <c r="G28" s="14"/>
      <c r="H28" s="9"/>
    </row>
    <row r="29" spans="2:8" ht="15.75" x14ac:dyDescent="0.25">
      <c r="B29" s="22"/>
      <c r="C29" s="10" t="s">
        <v>43</v>
      </c>
      <c r="D29" s="9"/>
      <c r="E29" s="8"/>
      <c r="F29" s="9"/>
      <c r="G29" s="14"/>
      <c r="H29" s="9"/>
    </row>
    <row r="30" spans="2:8" ht="15.75" x14ac:dyDescent="0.25">
      <c r="B30" s="22"/>
      <c r="C30" s="10" t="s">
        <v>44</v>
      </c>
      <c r="D30" s="9"/>
      <c r="E30" s="8"/>
      <c r="F30" s="9"/>
      <c r="G30" s="14"/>
      <c r="H30" s="9"/>
    </row>
    <row r="31" spans="2:8" ht="15.75" x14ac:dyDescent="0.25">
      <c r="B31" s="22"/>
      <c r="C31" s="10" t="s">
        <v>190</v>
      </c>
      <c r="D31" s="9"/>
      <c r="E31" s="8"/>
      <c r="F31" s="9"/>
      <c r="G31" s="14"/>
      <c r="H31" s="9"/>
    </row>
    <row r="32" spans="2:8" ht="15.75" x14ac:dyDescent="0.25">
      <c r="B32" s="22"/>
      <c r="C32" s="10" t="s">
        <v>191</v>
      </c>
      <c r="D32" s="9"/>
      <c r="E32" s="8"/>
      <c r="F32" s="9"/>
      <c r="G32" s="14"/>
      <c r="H32" s="9"/>
    </row>
    <row r="33" spans="2:8" ht="15.75" x14ac:dyDescent="0.25">
      <c r="B33" s="22"/>
      <c r="C33" s="10" t="s">
        <v>192</v>
      </c>
      <c r="D33" s="9"/>
      <c r="E33" s="8"/>
      <c r="F33" s="9"/>
      <c r="G33" s="14"/>
      <c r="H33" s="9"/>
    </row>
    <row r="34" spans="2:8" ht="16.5" thickBot="1" x14ac:dyDescent="0.3">
      <c r="B34" s="23"/>
      <c r="C34" s="11"/>
      <c r="D34" s="6"/>
      <c r="E34" s="5"/>
      <c r="F34" s="6"/>
      <c r="G34" s="13"/>
      <c r="H34" s="6"/>
    </row>
    <row r="35" spans="2:8" ht="15.75" x14ac:dyDescent="0.25">
      <c r="B35" s="22" t="s">
        <v>47</v>
      </c>
      <c r="C35" s="10" t="s">
        <v>63</v>
      </c>
      <c r="D35" s="9"/>
      <c r="E35" s="8" t="s">
        <v>64</v>
      </c>
      <c r="F35" s="9"/>
      <c r="G35" s="37" t="s">
        <v>22</v>
      </c>
      <c r="H35" s="39" t="s">
        <v>39</v>
      </c>
    </row>
    <row r="36" spans="2:8" ht="15.75" x14ac:dyDescent="0.25">
      <c r="B36" s="22"/>
      <c r="C36" s="10" t="s">
        <v>48</v>
      </c>
      <c r="D36" s="9"/>
      <c r="E36" s="8" t="s">
        <v>50</v>
      </c>
      <c r="F36" s="9"/>
      <c r="G36" s="15">
        <f>805*H1</f>
        <v>69938.399999999994</v>
      </c>
      <c r="H36" s="15">
        <f>1605*H1</f>
        <v>139442.4</v>
      </c>
    </row>
    <row r="37" spans="2:8" ht="15.75" x14ac:dyDescent="0.25">
      <c r="B37" s="22"/>
      <c r="C37" s="10" t="s">
        <v>49</v>
      </c>
      <c r="D37" s="9"/>
      <c r="E37" s="8"/>
      <c r="F37" s="9"/>
      <c r="G37" s="14"/>
      <c r="H37" s="14"/>
    </row>
    <row r="38" spans="2:8" ht="15.75" x14ac:dyDescent="0.25">
      <c r="B38" s="22"/>
      <c r="C38" s="10" t="s">
        <v>193</v>
      </c>
      <c r="D38" s="9"/>
      <c r="E38" s="8"/>
      <c r="F38" s="9"/>
      <c r="G38" s="14"/>
      <c r="H38" s="40" t="s">
        <v>51</v>
      </c>
    </row>
    <row r="39" spans="2:8" ht="15.75" x14ac:dyDescent="0.25">
      <c r="B39" s="22"/>
      <c r="C39" s="10" t="s">
        <v>194</v>
      </c>
      <c r="D39" s="9"/>
      <c r="E39" s="8"/>
      <c r="F39" s="9"/>
      <c r="G39" s="14"/>
      <c r="H39" s="40" t="s">
        <v>52</v>
      </c>
    </row>
    <row r="40" spans="2:8" ht="16.5" thickBot="1" x14ac:dyDescent="0.3">
      <c r="B40" s="23"/>
      <c r="C40" s="11"/>
      <c r="D40" s="6"/>
      <c r="E40" s="5"/>
      <c r="F40" s="6"/>
      <c r="G40" s="13"/>
      <c r="H40" s="13"/>
    </row>
    <row r="41" spans="2:8" ht="15.75" x14ac:dyDescent="0.25">
      <c r="B41" s="22" t="s">
        <v>53</v>
      </c>
      <c r="C41" s="10" t="s">
        <v>54</v>
      </c>
      <c r="D41" s="9"/>
      <c r="E41" s="8"/>
      <c r="F41" s="9"/>
      <c r="G41" s="37" t="s">
        <v>57</v>
      </c>
      <c r="H41" s="36" t="s">
        <v>58</v>
      </c>
    </row>
    <row r="42" spans="2:8" ht="15.75" x14ac:dyDescent="0.25">
      <c r="B42" s="22"/>
      <c r="C42" s="10" t="s">
        <v>55</v>
      </c>
      <c r="D42" s="9"/>
      <c r="E42" s="8"/>
      <c r="F42" s="9"/>
      <c r="G42" s="15">
        <f>2410*H1</f>
        <v>209380.8</v>
      </c>
      <c r="H42" s="18">
        <f>4815*H1</f>
        <v>418327.19999999995</v>
      </c>
    </row>
    <row r="43" spans="2:8" ht="16.5" thickBot="1" x14ac:dyDescent="0.3">
      <c r="B43" s="23"/>
      <c r="C43" s="11" t="s">
        <v>56</v>
      </c>
      <c r="D43" s="6"/>
      <c r="E43" s="5"/>
      <c r="F43" s="6"/>
      <c r="G43" s="13"/>
      <c r="H43" s="6"/>
    </row>
    <row r="44" spans="2:8" ht="15.75" x14ac:dyDescent="0.25">
      <c r="B44" s="22" t="s">
        <v>65</v>
      </c>
      <c r="C44" s="10" t="s">
        <v>66</v>
      </c>
      <c r="D44" s="9"/>
      <c r="E44" s="8"/>
      <c r="F44" s="9"/>
      <c r="G44" s="37" t="s">
        <v>69</v>
      </c>
      <c r="H44" s="36" t="s">
        <v>70</v>
      </c>
    </row>
    <row r="45" spans="2:8" ht="15.75" x14ac:dyDescent="0.25">
      <c r="B45" s="22"/>
      <c r="C45" s="10" t="s">
        <v>72</v>
      </c>
      <c r="D45" s="9"/>
      <c r="E45" s="8"/>
      <c r="F45" s="9"/>
      <c r="G45" s="15">
        <f>2410*H1</f>
        <v>209380.8</v>
      </c>
      <c r="H45" s="18">
        <f>6420*H1</f>
        <v>557769.6</v>
      </c>
    </row>
    <row r="46" spans="2:8" ht="15.75" x14ac:dyDescent="0.25">
      <c r="B46" s="22"/>
      <c r="C46" s="10" t="s">
        <v>67</v>
      </c>
      <c r="D46" s="9"/>
      <c r="E46" s="8"/>
      <c r="F46" s="9"/>
      <c r="G46" s="14"/>
      <c r="H46" s="9"/>
    </row>
    <row r="47" spans="2:8" ht="16.5" thickBot="1" x14ac:dyDescent="0.3">
      <c r="B47" s="23"/>
      <c r="C47" s="11" t="s">
        <v>68</v>
      </c>
      <c r="D47" s="6"/>
      <c r="E47" s="5"/>
      <c r="F47" s="6"/>
      <c r="G47" s="13"/>
      <c r="H47" s="6"/>
    </row>
    <row r="48" spans="2:8" ht="15.75" x14ac:dyDescent="0.25">
      <c r="B48" s="28" t="s">
        <v>71</v>
      </c>
      <c r="C48" s="43" t="s">
        <v>75</v>
      </c>
      <c r="D48" s="4"/>
      <c r="E48" s="3"/>
      <c r="F48" s="4"/>
      <c r="G48" s="39" t="s">
        <v>57</v>
      </c>
      <c r="H48" s="44" t="s">
        <v>58</v>
      </c>
    </row>
    <row r="49" spans="2:8" ht="15.75" x14ac:dyDescent="0.25">
      <c r="B49" s="22"/>
      <c r="C49" s="10" t="s">
        <v>73</v>
      </c>
      <c r="D49" s="9"/>
      <c r="E49" s="8"/>
      <c r="F49" s="9"/>
      <c r="G49" s="15">
        <f>2410*H1</f>
        <v>209380.8</v>
      </c>
      <c r="H49" s="18">
        <f>4815*H1</f>
        <v>418327.19999999995</v>
      </c>
    </row>
    <row r="50" spans="2:8" ht="15.75" x14ac:dyDescent="0.25">
      <c r="B50" s="22"/>
      <c r="C50" s="10" t="s">
        <v>74</v>
      </c>
      <c r="D50" s="9"/>
      <c r="E50" s="8"/>
      <c r="F50" s="9"/>
      <c r="G50" s="14"/>
      <c r="H50" s="9"/>
    </row>
    <row r="51" spans="2:8" ht="16.5" thickBot="1" x14ac:dyDescent="0.3">
      <c r="B51" s="29"/>
      <c r="C51" s="11" t="s">
        <v>189</v>
      </c>
      <c r="D51" s="6"/>
      <c r="E51" s="5"/>
      <c r="F51" s="6"/>
      <c r="G51" s="13"/>
      <c r="H51" s="6"/>
    </row>
    <row r="52" spans="2:8" ht="15.75" x14ac:dyDescent="0.25">
      <c r="B52" s="22" t="s">
        <v>76</v>
      </c>
      <c r="C52" s="10" t="s">
        <v>77</v>
      </c>
      <c r="D52" s="9"/>
      <c r="E52" s="8" t="s">
        <v>79</v>
      </c>
      <c r="F52" s="9"/>
      <c r="G52" s="37" t="s">
        <v>183</v>
      </c>
      <c r="H52" s="36" t="s">
        <v>69</v>
      </c>
    </row>
    <row r="53" spans="2:8" ht="15.75" x14ac:dyDescent="0.25">
      <c r="B53" s="22"/>
      <c r="C53" s="10" t="s">
        <v>78</v>
      </c>
      <c r="D53" s="9"/>
      <c r="E53" s="8" t="s">
        <v>205</v>
      </c>
      <c r="F53" s="9"/>
      <c r="G53" s="14"/>
      <c r="H53" s="18">
        <f>3210*H1</f>
        <v>278884.8</v>
      </c>
    </row>
    <row r="54" spans="2:8" ht="15.75" x14ac:dyDescent="0.25">
      <c r="B54" s="22"/>
      <c r="C54" s="8"/>
      <c r="D54" s="9"/>
      <c r="E54" s="8" t="s">
        <v>206</v>
      </c>
      <c r="F54" s="9"/>
      <c r="G54" s="14"/>
      <c r="H54" s="9"/>
    </row>
    <row r="55" spans="2:8" ht="16.5" thickBot="1" x14ac:dyDescent="0.3">
      <c r="B55" s="23"/>
      <c r="C55" s="5"/>
      <c r="D55" s="6"/>
      <c r="E55" s="5"/>
      <c r="F55" s="6"/>
      <c r="G55" s="13"/>
      <c r="H55" s="6"/>
    </row>
    <row r="56" spans="2:8" ht="15.75" x14ac:dyDescent="0.25">
      <c r="B56" s="22" t="s">
        <v>80</v>
      </c>
      <c r="C56" s="3" t="s">
        <v>83</v>
      </c>
      <c r="D56" s="4"/>
      <c r="E56" s="3" t="s">
        <v>203</v>
      </c>
      <c r="F56" s="4"/>
      <c r="G56" s="41" t="s">
        <v>183</v>
      </c>
      <c r="H56" s="12" t="s">
        <v>96</v>
      </c>
    </row>
    <row r="57" spans="2:8" ht="15.75" x14ac:dyDescent="0.25">
      <c r="B57" s="22"/>
      <c r="C57" s="8" t="s">
        <v>84</v>
      </c>
      <c r="D57" s="9"/>
      <c r="E57" s="8" t="s">
        <v>204</v>
      </c>
      <c r="F57" s="9"/>
      <c r="G57" s="2"/>
      <c r="H57" s="14" t="s">
        <v>97</v>
      </c>
    </row>
    <row r="58" spans="2:8" ht="15.75" x14ac:dyDescent="0.25">
      <c r="B58" s="22"/>
      <c r="C58" s="8" t="s">
        <v>85</v>
      </c>
      <c r="D58" s="9"/>
      <c r="E58" s="8" t="s">
        <v>86</v>
      </c>
      <c r="F58" s="9"/>
      <c r="G58" s="2"/>
      <c r="H58" s="14" t="s">
        <v>98</v>
      </c>
    </row>
    <row r="59" spans="2:8" ht="15.75" x14ac:dyDescent="0.25">
      <c r="B59" s="22"/>
      <c r="C59" s="8" t="s">
        <v>195</v>
      </c>
      <c r="D59" s="9"/>
      <c r="E59" s="8" t="s">
        <v>87</v>
      </c>
      <c r="F59" s="9"/>
      <c r="G59" s="2"/>
      <c r="H59" s="14" t="s">
        <v>99</v>
      </c>
    </row>
    <row r="60" spans="2:8" ht="15.75" x14ac:dyDescent="0.25">
      <c r="B60" s="22"/>
      <c r="C60" s="8" t="s">
        <v>196</v>
      </c>
      <c r="D60" s="9"/>
      <c r="E60" s="8" t="s">
        <v>88</v>
      </c>
      <c r="F60" s="9"/>
      <c r="G60" s="2"/>
      <c r="H60" s="14" t="s">
        <v>100</v>
      </c>
    </row>
    <row r="61" spans="2:8" ht="15.75" x14ac:dyDescent="0.25">
      <c r="B61" s="22"/>
      <c r="C61" s="8"/>
      <c r="D61" s="9"/>
      <c r="E61" s="8" t="s">
        <v>89</v>
      </c>
      <c r="F61" s="9"/>
      <c r="G61" s="2"/>
      <c r="H61" s="14" t="s">
        <v>101</v>
      </c>
    </row>
    <row r="62" spans="2:8" ht="15.75" x14ac:dyDescent="0.25">
      <c r="B62" s="22"/>
      <c r="C62" s="8"/>
      <c r="D62" s="9"/>
      <c r="E62" s="8" t="s">
        <v>90</v>
      </c>
      <c r="F62" s="9"/>
      <c r="G62" s="2"/>
      <c r="H62" s="14" t="s">
        <v>102</v>
      </c>
    </row>
    <row r="63" spans="2:8" ht="15.75" x14ac:dyDescent="0.25">
      <c r="B63" s="22"/>
      <c r="C63" s="8"/>
      <c r="D63" s="9"/>
      <c r="E63" s="8" t="s">
        <v>91</v>
      </c>
      <c r="F63" s="9"/>
      <c r="G63" s="2"/>
      <c r="H63" s="14" t="s">
        <v>103</v>
      </c>
    </row>
    <row r="64" spans="2:8" ht="15.75" x14ac:dyDescent="0.25">
      <c r="B64" s="22"/>
      <c r="C64" s="8"/>
      <c r="D64" s="9"/>
      <c r="E64" s="8" t="s">
        <v>92</v>
      </c>
      <c r="F64" s="9"/>
      <c r="G64" s="2"/>
      <c r="H64" s="14" t="s">
        <v>104</v>
      </c>
    </row>
    <row r="65" spans="2:8" ht="15.75" x14ac:dyDescent="0.25">
      <c r="B65" s="22"/>
      <c r="C65" s="8"/>
      <c r="D65" s="9"/>
      <c r="E65" s="8" t="s">
        <v>93</v>
      </c>
      <c r="F65" s="9"/>
      <c r="G65" s="2"/>
      <c r="H65" s="14" t="s">
        <v>105</v>
      </c>
    </row>
    <row r="66" spans="2:8" ht="15.75" x14ac:dyDescent="0.25">
      <c r="B66" s="22"/>
      <c r="C66" s="8"/>
      <c r="D66" s="9"/>
      <c r="E66" s="8" t="s">
        <v>94</v>
      </c>
      <c r="F66" s="9"/>
      <c r="G66" s="2"/>
      <c r="H66" s="14" t="s">
        <v>106</v>
      </c>
    </row>
    <row r="67" spans="2:8" ht="15.75" x14ac:dyDescent="0.25">
      <c r="B67" s="22"/>
      <c r="C67" s="8"/>
      <c r="D67" s="9"/>
      <c r="E67" s="10" t="s">
        <v>201</v>
      </c>
      <c r="F67" s="9"/>
      <c r="G67" s="2"/>
      <c r="H67" s="14" t="s">
        <v>107</v>
      </c>
    </row>
    <row r="68" spans="2:8" ht="15.75" x14ac:dyDescent="0.25">
      <c r="B68" s="22"/>
      <c r="C68" s="8"/>
      <c r="D68" s="9"/>
      <c r="E68" s="10" t="s">
        <v>202</v>
      </c>
      <c r="F68" s="9"/>
      <c r="G68" s="2"/>
      <c r="H68" s="16" t="s">
        <v>108</v>
      </c>
    </row>
    <row r="69" spans="2:8" ht="15.75" x14ac:dyDescent="0.25">
      <c r="B69" s="22"/>
      <c r="C69" s="8"/>
      <c r="D69" s="9"/>
      <c r="E69" s="10"/>
      <c r="F69" s="9"/>
      <c r="G69" s="2"/>
      <c r="H69" s="16" t="s">
        <v>109</v>
      </c>
    </row>
    <row r="70" spans="2:8" ht="15.75" x14ac:dyDescent="0.25">
      <c r="B70" s="22"/>
      <c r="C70" s="8"/>
      <c r="D70" s="9"/>
      <c r="E70" s="10" t="s">
        <v>95</v>
      </c>
      <c r="F70" s="9"/>
      <c r="G70" s="2"/>
      <c r="H70" s="16" t="s">
        <v>110</v>
      </c>
    </row>
    <row r="71" spans="2:8" ht="15.75" x14ac:dyDescent="0.25">
      <c r="B71" s="22"/>
      <c r="C71" s="8"/>
      <c r="D71" s="9"/>
      <c r="E71" s="10" t="s">
        <v>199</v>
      </c>
      <c r="F71" s="9"/>
      <c r="G71" s="2"/>
      <c r="H71" s="16" t="s">
        <v>111</v>
      </c>
    </row>
    <row r="72" spans="2:8" ht="15.75" x14ac:dyDescent="0.25">
      <c r="B72" s="22"/>
      <c r="C72" s="8"/>
      <c r="D72" s="9"/>
      <c r="E72" s="10" t="s">
        <v>200</v>
      </c>
      <c r="F72" s="9"/>
      <c r="G72" s="2"/>
      <c r="H72" s="14"/>
    </row>
    <row r="73" spans="2:8" ht="15.75" x14ac:dyDescent="0.25">
      <c r="B73" s="22"/>
      <c r="C73" s="8"/>
      <c r="D73" s="9"/>
      <c r="E73" s="10" t="s">
        <v>176</v>
      </c>
      <c r="F73" s="9"/>
      <c r="G73" s="2"/>
      <c r="H73" s="14"/>
    </row>
    <row r="74" spans="2:8" ht="15.75" x14ac:dyDescent="0.25">
      <c r="B74" s="22"/>
      <c r="C74" s="8"/>
      <c r="D74" s="9"/>
      <c r="E74" s="10" t="s">
        <v>197</v>
      </c>
      <c r="F74" s="9"/>
      <c r="G74" s="2"/>
      <c r="H74" s="14"/>
    </row>
    <row r="75" spans="2:8" ht="16.5" thickBot="1" x14ac:dyDescent="0.3">
      <c r="B75" s="23"/>
      <c r="C75" s="5"/>
      <c r="D75" s="6"/>
      <c r="E75" s="11" t="s">
        <v>198</v>
      </c>
      <c r="F75" s="6"/>
      <c r="G75" s="1"/>
      <c r="H75" s="13"/>
    </row>
    <row r="76" spans="2:8" ht="15.75" x14ac:dyDescent="0.25">
      <c r="B76" s="22" t="s">
        <v>112</v>
      </c>
      <c r="C76" s="8" t="s">
        <v>113</v>
      </c>
      <c r="D76" s="9"/>
      <c r="E76" s="8"/>
      <c r="F76" s="9"/>
      <c r="G76" s="42" t="s">
        <v>183</v>
      </c>
      <c r="H76" s="14"/>
    </row>
    <row r="77" spans="2:8" ht="15.75" x14ac:dyDescent="0.25">
      <c r="B77" s="22"/>
      <c r="C77" s="8"/>
      <c r="D77" s="9"/>
      <c r="E77" s="8"/>
      <c r="F77" s="9"/>
      <c r="G77" s="2"/>
      <c r="H77" s="14"/>
    </row>
    <row r="78" spans="2:8" ht="15.75" x14ac:dyDescent="0.25">
      <c r="B78" s="22"/>
      <c r="C78" s="8" t="s">
        <v>114</v>
      </c>
      <c r="D78" s="9"/>
      <c r="E78" s="8" t="s">
        <v>177</v>
      </c>
      <c r="F78" s="9"/>
      <c r="G78" s="2"/>
      <c r="H78" s="37" t="s">
        <v>118</v>
      </c>
    </row>
    <row r="79" spans="2:8" ht="15.75" x14ac:dyDescent="0.25">
      <c r="B79" s="22"/>
      <c r="C79" s="8" t="s">
        <v>115</v>
      </c>
      <c r="D79" s="9"/>
      <c r="E79" s="8" t="s">
        <v>116</v>
      </c>
      <c r="F79" s="9"/>
      <c r="G79" s="2"/>
      <c r="H79" s="15">
        <f>16000*H1</f>
        <v>1390080</v>
      </c>
    </row>
    <row r="80" spans="2:8" ht="15.75" x14ac:dyDescent="0.25">
      <c r="B80" s="22"/>
      <c r="C80" s="8"/>
      <c r="D80" s="9"/>
      <c r="E80" s="8" t="s">
        <v>117</v>
      </c>
      <c r="F80" s="9"/>
      <c r="G80" s="2"/>
      <c r="H80" s="14" t="s">
        <v>119</v>
      </c>
    </row>
    <row r="81" spans="2:8" ht="15.75" x14ac:dyDescent="0.25">
      <c r="B81" s="22"/>
      <c r="C81" s="8"/>
      <c r="D81" s="9"/>
      <c r="E81" s="8"/>
      <c r="F81" s="9"/>
      <c r="G81" s="2"/>
      <c r="H81" s="14" t="s">
        <v>120</v>
      </c>
    </row>
    <row r="82" spans="2:8" ht="15.75" x14ac:dyDescent="0.25">
      <c r="B82" s="22"/>
      <c r="C82" s="8"/>
      <c r="D82" s="9"/>
      <c r="E82" s="8"/>
      <c r="F82" s="9"/>
      <c r="G82" s="2"/>
      <c r="H82" s="14" t="s">
        <v>121</v>
      </c>
    </row>
    <row r="83" spans="2:8" ht="15.75" x14ac:dyDescent="0.25">
      <c r="B83" s="22"/>
      <c r="C83" s="8"/>
      <c r="D83" s="9"/>
      <c r="E83" s="8"/>
      <c r="F83" s="9"/>
      <c r="G83" s="2"/>
      <c r="H83" s="14" t="s">
        <v>122</v>
      </c>
    </row>
    <row r="84" spans="2:8" ht="15.75" x14ac:dyDescent="0.25">
      <c r="B84" s="22"/>
      <c r="C84" s="8" t="s">
        <v>123</v>
      </c>
      <c r="D84" s="9"/>
      <c r="E84" s="8"/>
      <c r="F84" s="9"/>
      <c r="G84" s="2"/>
      <c r="H84" s="14" t="s">
        <v>126</v>
      </c>
    </row>
    <row r="85" spans="2:8" ht="15.75" x14ac:dyDescent="0.25">
      <c r="B85" s="22"/>
      <c r="C85" s="8" t="s">
        <v>124</v>
      </c>
      <c r="D85" s="9"/>
      <c r="E85" s="8"/>
      <c r="F85" s="9"/>
      <c r="G85" s="2"/>
      <c r="H85" s="14" t="s">
        <v>127</v>
      </c>
    </row>
    <row r="86" spans="2:8" ht="15.75" x14ac:dyDescent="0.25">
      <c r="B86" s="22"/>
      <c r="C86" s="8" t="s">
        <v>125</v>
      </c>
      <c r="D86" s="9"/>
      <c r="E86" s="8"/>
      <c r="F86" s="9"/>
      <c r="G86" s="2"/>
      <c r="H86" s="14"/>
    </row>
    <row r="87" spans="2:8" ht="15.75" x14ac:dyDescent="0.25">
      <c r="B87" s="22"/>
      <c r="C87" s="8" t="s">
        <v>128</v>
      </c>
      <c r="D87" s="9"/>
      <c r="E87" s="8"/>
      <c r="F87" s="9"/>
      <c r="G87" s="2"/>
      <c r="H87" s="37" t="s">
        <v>45</v>
      </c>
    </row>
    <row r="88" spans="2:8" ht="15.75" x14ac:dyDescent="0.25">
      <c r="B88" s="22"/>
      <c r="C88" s="8" t="s">
        <v>129</v>
      </c>
      <c r="D88" s="9"/>
      <c r="E88" s="8"/>
      <c r="F88" s="9"/>
      <c r="G88" s="2"/>
      <c r="H88" s="15">
        <f>8125*H1</f>
        <v>705900</v>
      </c>
    </row>
    <row r="89" spans="2:8" ht="15.75" x14ac:dyDescent="0.25">
      <c r="B89" s="22"/>
      <c r="C89" s="8" t="s">
        <v>130</v>
      </c>
      <c r="D89" s="9"/>
      <c r="E89" s="8"/>
      <c r="F89" s="9"/>
      <c r="G89" s="2"/>
      <c r="H89" s="14"/>
    </row>
    <row r="90" spans="2:8" ht="15.75" x14ac:dyDescent="0.25">
      <c r="B90" s="22"/>
      <c r="C90" s="8" t="s">
        <v>131</v>
      </c>
      <c r="D90" s="9"/>
      <c r="E90" s="8"/>
      <c r="F90" s="9"/>
      <c r="G90" s="2"/>
      <c r="H90" s="14"/>
    </row>
    <row r="91" spans="2:8" ht="15.75" x14ac:dyDescent="0.25">
      <c r="B91" s="22"/>
      <c r="C91" s="8" t="s">
        <v>132</v>
      </c>
      <c r="D91" s="9"/>
      <c r="E91" s="8"/>
      <c r="F91" s="9"/>
      <c r="G91" s="2"/>
      <c r="H91" s="14"/>
    </row>
    <row r="92" spans="2:8" ht="15.75" x14ac:dyDescent="0.25">
      <c r="B92" s="22"/>
      <c r="C92" s="8" t="s">
        <v>133</v>
      </c>
      <c r="D92" s="9"/>
      <c r="E92" s="8"/>
      <c r="F92" s="9"/>
      <c r="G92" s="2"/>
      <c r="H92" s="14"/>
    </row>
    <row r="93" spans="2:8" ht="15.75" x14ac:dyDescent="0.25">
      <c r="B93" s="22"/>
      <c r="C93" s="8" t="s">
        <v>134</v>
      </c>
      <c r="D93" s="9"/>
      <c r="E93" s="8" t="s">
        <v>136</v>
      </c>
      <c r="F93" s="9"/>
      <c r="G93" s="2"/>
      <c r="H93" s="37" t="s">
        <v>45</v>
      </c>
    </row>
    <row r="94" spans="2:8" ht="15.75" x14ac:dyDescent="0.25">
      <c r="B94" s="22"/>
      <c r="C94" s="8" t="s">
        <v>135</v>
      </c>
      <c r="D94" s="9"/>
      <c r="E94" s="8" t="s">
        <v>137</v>
      </c>
      <c r="F94" s="9"/>
      <c r="G94" s="2"/>
      <c r="H94" s="15">
        <f>8125*H1</f>
        <v>705900</v>
      </c>
    </row>
    <row r="95" spans="2:8" ht="15.75" x14ac:dyDescent="0.25">
      <c r="B95" s="22"/>
      <c r="C95" s="8" t="s">
        <v>184</v>
      </c>
      <c r="D95" s="9"/>
      <c r="E95" s="8" t="s">
        <v>138</v>
      </c>
      <c r="F95" s="9"/>
      <c r="G95" s="2"/>
      <c r="H95" s="14"/>
    </row>
    <row r="96" spans="2:8" ht="15.75" x14ac:dyDescent="0.25">
      <c r="B96" s="22"/>
      <c r="C96" s="8"/>
      <c r="D96" s="9"/>
      <c r="E96" s="8" t="s">
        <v>139</v>
      </c>
      <c r="F96" s="9"/>
      <c r="G96" s="2"/>
      <c r="H96" s="14"/>
    </row>
    <row r="97" spans="2:8" ht="15.75" x14ac:dyDescent="0.25">
      <c r="B97" s="22"/>
      <c r="C97" s="8"/>
      <c r="D97" s="9"/>
      <c r="E97" s="8" t="s">
        <v>140</v>
      </c>
      <c r="F97" s="9"/>
      <c r="G97" s="2"/>
      <c r="H97" s="14"/>
    </row>
    <row r="98" spans="2:8" ht="15.75" x14ac:dyDescent="0.25">
      <c r="B98" s="22"/>
      <c r="C98" s="8" t="s">
        <v>141</v>
      </c>
      <c r="D98" s="9"/>
      <c r="E98" s="8"/>
      <c r="F98" s="9"/>
      <c r="G98" s="2"/>
      <c r="H98" s="33" t="s">
        <v>178</v>
      </c>
    </row>
    <row r="99" spans="2:8" ht="15.75" x14ac:dyDescent="0.25">
      <c r="B99" s="22"/>
      <c r="C99" s="8" t="s">
        <v>142</v>
      </c>
      <c r="D99" s="9"/>
      <c r="E99" s="8"/>
      <c r="F99" s="9"/>
      <c r="G99" s="2"/>
      <c r="H99" s="33" t="s">
        <v>146</v>
      </c>
    </row>
    <row r="100" spans="2:8" ht="15.75" x14ac:dyDescent="0.25">
      <c r="B100" s="22"/>
      <c r="C100" s="8" t="s">
        <v>143</v>
      </c>
      <c r="D100" s="9"/>
      <c r="E100" s="8"/>
      <c r="F100" s="9"/>
      <c r="G100" s="2"/>
      <c r="H100" s="14"/>
    </row>
    <row r="101" spans="2:8" ht="15.75" x14ac:dyDescent="0.25">
      <c r="B101" s="22"/>
      <c r="C101" s="8" t="s">
        <v>144</v>
      </c>
      <c r="D101" s="9"/>
      <c r="E101" s="8"/>
      <c r="F101" s="9"/>
      <c r="G101" s="2"/>
      <c r="H101" s="14"/>
    </row>
    <row r="102" spans="2:8" ht="15.75" x14ac:dyDescent="0.25">
      <c r="B102" s="22"/>
      <c r="C102" s="8" t="s">
        <v>145</v>
      </c>
      <c r="D102" s="9"/>
      <c r="E102" s="8"/>
      <c r="F102" s="9"/>
      <c r="G102" s="2"/>
      <c r="H102" s="14"/>
    </row>
    <row r="103" spans="2:8" ht="15.75" x14ac:dyDescent="0.25">
      <c r="B103" s="22"/>
      <c r="C103" s="8" t="s">
        <v>140</v>
      </c>
      <c r="D103" s="9"/>
      <c r="E103" s="8"/>
      <c r="F103" s="9"/>
      <c r="G103" s="2"/>
      <c r="H103" s="14"/>
    </row>
    <row r="104" spans="2:8" ht="15.75" x14ac:dyDescent="0.25">
      <c r="B104" s="22"/>
      <c r="C104" s="8"/>
      <c r="D104" s="9"/>
      <c r="E104" s="8"/>
      <c r="F104" s="9"/>
      <c r="G104" s="2"/>
      <c r="H104" s="14"/>
    </row>
    <row r="105" spans="2:8" ht="15.75" x14ac:dyDescent="0.25">
      <c r="B105" s="22"/>
      <c r="C105" s="8" t="s">
        <v>147</v>
      </c>
      <c r="D105" s="9"/>
      <c r="E105" s="8"/>
      <c r="F105" s="9"/>
      <c r="G105" s="2"/>
      <c r="H105" s="14"/>
    </row>
    <row r="106" spans="2:8" ht="15.75" x14ac:dyDescent="0.25">
      <c r="B106" s="22"/>
      <c r="C106" s="8" t="s">
        <v>179</v>
      </c>
      <c r="D106" s="9"/>
      <c r="E106" s="8"/>
      <c r="F106" s="9"/>
      <c r="G106" s="42" t="s">
        <v>183</v>
      </c>
      <c r="H106" s="37" t="s">
        <v>45</v>
      </c>
    </row>
    <row r="107" spans="2:8" ht="15.75" x14ac:dyDescent="0.25">
      <c r="B107" s="22"/>
      <c r="C107" s="8" t="s">
        <v>148</v>
      </c>
      <c r="D107" s="9"/>
      <c r="E107" s="8"/>
      <c r="F107" s="9"/>
      <c r="G107" s="2"/>
      <c r="H107" s="15">
        <f>8125*H1</f>
        <v>705900</v>
      </c>
    </row>
    <row r="108" spans="2:8" ht="15.75" x14ac:dyDescent="0.25">
      <c r="B108" s="22"/>
      <c r="C108" s="8"/>
      <c r="D108" s="9"/>
      <c r="E108" s="8"/>
      <c r="F108" s="9"/>
      <c r="G108" s="2"/>
      <c r="H108" s="14"/>
    </row>
    <row r="109" spans="2:8" ht="15.75" x14ac:dyDescent="0.25">
      <c r="B109" s="22"/>
      <c r="C109" s="8" t="s">
        <v>149</v>
      </c>
      <c r="D109" s="9"/>
      <c r="E109" s="8"/>
      <c r="F109" s="9"/>
      <c r="G109" s="42" t="s">
        <v>183</v>
      </c>
      <c r="H109" s="14"/>
    </row>
    <row r="110" spans="2:8" ht="16.5" thickBot="1" x14ac:dyDescent="0.3">
      <c r="B110" s="23"/>
      <c r="C110" s="5" t="s">
        <v>150</v>
      </c>
      <c r="D110" s="6"/>
      <c r="E110" s="5"/>
      <c r="F110" s="6"/>
      <c r="G110" s="1"/>
      <c r="H110" s="13"/>
    </row>
    <row r="111" spans="2:8" ht="15.75" x14ac:dyDescent="0.25">
      <c r="B111" s="22" t="s">
        <v>151</v>
      </c>
      <c r="C111" s="10" t="s">
        <v>152</v>
      </c>
      <c r="D111" s="9"/>
      <c r="E111" s="8"/>
      <c r="F111" s="9"/>
      <c r="G111" s="42" t="s">
        <v>39</v>
      </c>
      <c r="H111" s="37" t="s">
        <v>69</v>
      </c>
    </row>
    <row r="112" spans="2:8" ht="15.75" x14ac:dyDescent="0.25">
      <c r="B112" s="22"/>
      <c r="C112" s="10" t="s">
        <v>153</v>
      </c>
      <c r="D112" s="9"/>
      <c r="E112" s="8"/>
      <c r="F112" s="9"/>
      <c r="G112" s="7">
        <f>1605*H1</f>
        <v>139442.4</v>
      </c>
      <c r="H112" s="15">
        <f>3210*H1</f>
        <v>278884.8</v>
      </c>
    </row>
    <row r="113" spans="2:8" ht="16.5" thickBot="1" x14ac:dyDescent="0.3">
      <c r="B113" s="23"/>
      <c r="C113" s="11" t="s">
        <v>154</v>
      </c>
      <c r="D113" s="6"/>
      <c r="E113" s="5"/>
      <c r="F113" s="6"/>
      <c r="G113" s="1"/>
      <c r="H113" s="13"/>
    </row>
    <row r="114" spans="2:8" ht="15.75" x14ac:dyDescent="0.25">
      <c r="B114" s="22" t="s">
        <v>155</v>
      </c>
      <c r="C114" s="10" t="s">
        <v>156</v>
      </c>
      <c r="D114" s="9"/>
      <c r="E114" s="8" t="s">
        <v>160</v>
      </c>
      <c r="F114" s="9"/>
      <c r="G114" s="41" t="s">
        <v>183</v>
      </c>
      <c r="H114" s="37" t="s">
        <v>187</v>
      </c>
    </row>
    <row r="115" spans="2:8" ht="15.75" x14ac:dyDescent="0.25">
      <c r="B115" s="22"/>
      <c r="C115" s="10" t="s">
        <v>157</v>
      </c>
      <c r="D115" s="9"/>
      <c r="E115" s="8" t="s">
        <v>180</v>
      </c>
      <c r="F115" s="9"/>
      <c r="G115" s="2"/>
      <c r="H115" s="14"/>
    </row>
    <row r="116" spans="2:8" ht="15.75" x14ac:dyDescent="0.25">
      <c r="B116" s="22"/>
      <c r="C116" s="10" t="s">
        <v>158</v>
      </c>
      <c r="D116" s="9"/>
      <c r="E116" s="8" t="s">
        <v>161</v>
      </c>
      <c r="F116" s="9"/>
      <c r="G116" s="2"/>
      <c r="H116" s="14"/>
    </row>
    <row r="117" spans="2:8" ht="15.75" x14ac:dyDescent="0.25">
      <c r="B117" s="22"/>
      <c r="C117" s="10" t="s">
        <v>159</v>
      </c>
      <c r="D117" s="9"/>
      <c r="E117" s="8" t="s">
        <v>162</v>
      </c>
      <c r="F117" s="9"/>
      <c r="G117" s="2"/>
      <c r="H117" s="14"/>
    </row>
    <row r="118" spans="2:8" ht="15.75" x14ac:dyDescent="0.25">
      <c r="B118" s="22"/>
      <c r="C118" s="10" t="s">
        <v>181</v>
      </c>
      <c r="D118" s="9"/>
      <c r="E118" s="8" t="s">
        <v>163</v>
      </c>
      <c r="F118" s="9"/>
      <c r="G118" s="2"/>
      <c r="H118" s="37" t="s">
        <v>187</v>
      </c>
    </row>
    <row r="119" spans="2:8" ht="15.75" x14ac:dyDescent="0.25">
      <c r="B119" s="22"/>
      <c r="C119" s="8"/>
      <c r="D119" s="9"/>
      <c r="E119" s="8" t="s">
        <v>164</v>
      </c>
      <c r="F119" s="9"/>
      <c r="G119" s="2"/>
      <c r="H119" s="37"/>
    </row>
    <row r="120" spans="2:8" ht="15.75" x14ac:dyDescent="0.25">
      <c r="B120" s="22"/>
      <c r="C120" s="8"/>
      <c r="D120" s="9"/>
      <c r="E120" s="8" t="s">
        <v>165</v>
      </c>
      <c r="F120" s="9"/>
      <c r="G120" s="2"/>
      <c r="H120" s="37"/>
    </row>
    <row r="121" spans="2:8" ht="15.75" x14ac:dyDescent="0.25">
      <c r="B121" s="22"/>
      <c r="C121" s="8"/>
      <c r="D121" s="9"/>
      <c r="E121" s="8" t="s">
        <v>166</v>
      </c>
      <c r="F121" s="9"/>
      <c r="G121" s="2"/>
      <c r="H121" s="37" t="s">
        <v>187</v>
      </c>
    </row>
    <row r="122" spans="2:8" ht="15.75" x14ac:dyDescent="0.25">
      <c r="B122" s="22"/>
      <c r="C122" s="8"/>
      <c r="D122" s="9"/>
      <c r="E122" s="8" t="s">
        <v>167</v>
      </c>
      <c r="F122" s="9"/>
      <c r="G122" s="2"/>
      <c r="H122" s="37"/>
    </row>
    <row r="123" spans="2:8" ht="15.75" x14ac:dyDescent="0.25">
      <c r="B123" s="22"/>
      <c r="C123" s="8"/>
      <c r="D123" s="9"/>
      <c r="E123" s="8" t="s">
        <v>168</v>
      </c>
      <c r="F123" s="9"/>
      <c r="G123" s="2"/>
      <c r="H123" s="37" t="s">
        <v>170</v>
      </c>
    </row>
    <row r="124" spans="2:8" ht="15.75" x14ac:dyDescent="0.25">
      <c r="B124" s="22"/>
      <c r="C124" s="8"/>
      <c r="D124" s="9"/>
      <c r="E124" s="8" t="s">
        <v>169</v>
      </c>
      <c r="F124" s="9"/>
      <c r="G124" s="2"/>
      <c r="H124" s="15">
        <f>485*H1</f>
        <v>42136.799999999996</v>
      </c>
    </row>
    <row r="125" spans="2:8" ht="15.75" x14ac:dyDescent="0.25">
      <c r="B125" s="22"/>
      <c r="C125" s="8"/>
      <c r="D125" s="9"/>
      <c r="E125" s="8" t="s">
        <v>171</v>
      </c>
      <c r="F125" s="9"/>
      <c r="G125" s="2"/>
      <c r="H125" s="37" t="s">
        <v>58</v>
      </c>
    </row>
    <row r="126" spans="2:8" ht="15.75" x14ac:dyDescent="0.25">
      <c r="B126" s="22"/>
      <c r="C126" s="8"/>
      <c r="D126" s="9"/>
      <c r="E126" s="8"/>
      <c r="F126" s="9"/>
      <c r="G126" s="2"/>
      <c r="H126" s="15">
        <f>4815*H1</f>
        <v>418327.19999999995</v>
      </c>
    </row>
    <row r="127" spans="2:8" ht="15.75" x14ac:dyDescent="0.25">
      <c r="B127" s="22"/>
      <c r="C127" s="8"/>
      <c r="D127" s="9"/>
      <c r="E127" s="8" t="s">
        <v>172</v>
      </c>
      <c r="F127" s="9"/>
      <c r="G127" s="2"/>
      <c r="H127" s="37" t="s">
        <v>187</v>
      </c>
    </row>
    <row r="128" spans="2:8" ht="16.5" thickBot="1" x14ac:dyDescent="0.3">
      <c r="B128" s="23"/>
      <c r="C128" s="5"/>
      <c r="D128" s="6"/>
      <c r="E128" s="5" t="s">
        <v>182</v>
      </c>
      <c r="F128" s="6"/>
      <c r="G128" s="1"/>
      <c r="H128" s="13"/>
    </row>
    <row r="129" spans="2:8" ht="15.75" x14ac:dyDescent="0.25">
      <c r="B129" s="22" t="s">
        <v>173</v>
      </c>
      <c r="C129" s="8" t="s">
        <v>174</v>
      </c>
      <c r="D129" s="9"/>
      <c r="E129" s="8"/>
      <c r="F129" s="9"/>
      <c r="G129" s="42"/>
      <c r="H129" s="37"/>
    </row>
    <row r="130" spans="2:8" ht="15.75" x14ac:dyDescent="0.25">
      <c r="B130" s="22"/>
      <c r="C130" s="8" t="s">
        <v>175</v>
      </c>
      <c r="D130" s="9"/>
      <c r="E130" s="8"/>
      <c r="F130" s="9"/>
      <c r="G130" s="42" t="s">
        <v>39</v>
      </c>
      <c r="H130" s="37" t="s">
        <v>69</v>
      </c>
    </row>
    <row r="131" spans="2:8" ht="16.5" thickBot="1" x14ac:dyDescent="0.3">
      <c r="B131" s="23"/>
      <c r="C131" s="5" t="s">
        <v>188</v>
      </c>
      <c r="D131" s="6"/>
      <c r="E131" s="5"/>
      <c r="F131" s="6"/>
      <c r="G131" s="48">
        <f>1605*H1</f>
        <v>139442.4</v>
      </c>
      <c r="H131" s="49">
        <f>3210*H1</f>
        <v>278884.8</v>
      </c>
    </row>
    <row r="132" spans="2:8" ht="15.75" x14ac:dyDescent="0.25">
      <c r="B132" s="47" t="s">
        <v>208</v>
      </c>
      <c r="C132" s="43" t="s">
        <v>209</v>
      </c>
      <c r="D132" s="57"/>
      <c r="E132" s="3" t="s">
        <v>212</v>
      </c>
      <c r="F132" s="4"/>
      <c r="G132" s="12"/>
      <c r="H132" s="4"/>
    </row>
    <row r="133" spans="2:8" x14ac:dyDescent="0.2">
      <c r="B133" s="8"/>
      <c r="C133" s="10" t="s">
        <v>210</v>
      </c>
      <c r="D133" s="2"/>
      <c r="E133" s="8" t="s">
        <v>213</v>
      </c>
      <c r="F133" s="9"/>
      <c r="G133" s="14" t="s">
        <v>216</v>
      </c>
      <c r="H133" s="58" t="s">
        <v>215</v>
      </c>
    </row>
    <row r="134" spans="2:8" ht="15.75" thickBot="1" x14ac:dyDescent="0.25">
      <c r="B134" s="5"/>
      <c r="C134" s="11" t="s">
        <v>211</v>
      </c>
      <c r="D134" s="1"/>
      <c r="E134" s="5" t="s">
        <v>214</v>
      </c>
      <c r="F134" s="6"/>
      <c r="G134" s="13" t="s">
        <v>217</v>
      </c>
      <c r="H134" s="59">
        <f>645*H1</f>
        <v>56037.599999999999</v>
      </c>
    </row>
  </sheetData>
  <mergeCells count="4">
    <mergeCell ref="B3:H3"/>
    <mergeCell ref="C5:D5"/>
    <mergeCell ref="E5:F5"/>
    <mergeCell ref="E6:F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MIGUEL</cp:lastModifiedBy>
  <dcterms:created xsi:type="dcterms:W3CDTF">2016-08-02T03:09:42Z</dcterms:created>
  <dcterms:modified xsi:type="dcterms:W3CDTF">2020-01-31T06:23:26Z</dcterms:modified>
</cp:coreProperties>
</file>