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9740" yWindow="2280" windowWidth="26240" windowHeight="24880" tabRatio="715"/>
  </bookViews>
  <sheets>
    <sheet name="EVO Small Animal" sheetId="1" r:id="rId1"/>
  </sheets>
  <definedNames>
    <definedName name="_xlnm.Print_Area" localSheetId="0">'EVO Small Animal'!$A$1:$F$37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7" i="1"/>
  <c r="D8" i="1"/>
  <c r="D9" i="1"/>
  <c r="D10" i="1"/>
  <c r="D11" i="1"/>
  <c r="D13" i="1"/>
  <c r="D14" i="1"/>
  <c r="D15" i="1"/>
  <c r="D17" i="1"/>
  <c r="D18" i="1"/>
  <c r="D19" i="1"/>
  <c r="D20" i="1"/>
  <c r="D22" i="1"/>
  <c r="D23" i="1"/>
  <c r="D32" i="1"/>
  <c r="C27" i="1"/>
  <c r="C22" i="1"/>
  <c r="C23" i="1"/>
  <c r="C28" i="1"/>
  <c r="C29" i="1"/>
  <c r="C33" i="1"/>
  <c r="D35" i="1"/>
  <c r="E4" i="1"/>
  <c r="E7" i="1"/>
  <c r="E8" i="1"/>
  <c r="E9" i="1"/>
  <c r="E10" i="1"/>
  <c r="E11" i="1"/>
  <c r="E13" i="1"/>
  <c r="E14" i="1"/>
  <c r="E15" i="1"/>
  <c r="E17" i="1"/>
  <c r="E18" i="1"/>
  <c r="E19" i="1"/>
  <c r="E20" i="1"/>
  <c r="E22" i="1"/>
  <c r="E23" i="1"/>
  <c r="E32" i="1"/>
  <c r="E35" i="1"/>
  <c r="C32" i="1"/>
  <c r="C35" i="1"/>
  <c r="D3" i="1"/>
  <c r="E3" i="1"/>
  <c r="E31" i="1"/>
  <c r="D31" i="1"/>
  <c r="D34" i="1"/>
  <c r="E34" i="1"/>
  <c r="D25" i="1"/>
  <c r="D24" i="1"/>
  <c r="D27" i="1"/>
  <c r="D28" i="1"/>
  <c r="D29" i="1"/>
  <c r="D33" i="1"/>
  <c r="E25" i="1"/>
  <c r="E24" i="1"/>
  <c r="E27" i="1"/>
  <c r="E28" i="1"/>
  <c r="E29" i="1"/>
  <c r="E33" i="1"/>
  <c r="C31" i="1"/>
  <c r="C34" i="1"/>
</calcChain>
</file>

<file path=xl/sharedStrings.xml><?xml version="1.0" encoding="utf-8"?>
<sst xmlns="http://schemas.openxmlformats.org/spreadsheetml/2006/main" count="35" uniqueCount="34">
  <si>
    <t>Per Week</t>
  </si>
  <si>
    <t>Studies Per Week</t>
  </si>
  <si>
    <t>Studies Per Month</t>
  </si>
  <si>
    <t>Abdominal Issues</t>
  </si>
  <si>
    <t>Thorasic Issues</t>
  </si>
  <si>
    <t>Road Traffic Accidents</t>
  </si>
  <si>
    <t>ADR Cases</t>
  </si>
  <si>
    <t>Clinical Cases</t>
  </si>
  <si>
    <t>Breed Specific Predisposition</t>
  </si>
  <si>
    <t>Geriatric Wellness</t>
  </si>
  <si>
    <t>Preventive Care Cases</t>
  </si>
  <si>
    <t>Disease Management Cases</t>
  </si>
  <si>
    <t>Other</t>
  </si>
  <si>
    <t>Cardio/Lung</t>
  </si>
  <si>
    <t>Urinary/Digestive</t>
  </si>
  <si>
    <t>Tumors/Masses</t>
  </si>
  <si>
    <t>Clinical US Study Fee:</t>
  </si>
  <si>
    <t>FASTVet US Study Fee:</t>
  </si>
  <si>
    <t>Clinical Fee Revenue:</t>
  </si>
  <si>
    <t>FASTVet Fee Revenue:</t>
  </si>
  <si>
    <t>Average Study Time (min):</t>
  </si>
  <si>
    <t>Monthly Study Labor Costs:</t>
  </si>
  <si>
    <t>Technician/Nurse Hourly Rate:</t>
  </si>
  <si>
    <t>EVO 60 m Lease:</t>
  </si>
  <si>
    <t>Costs</t>
  </si>
  <si>
    <t>Clinical Data Totals</t>
  </si>
  <si>
    <t>Revenue</t>
  </si>
  <si>
    <t>Minimum</t>
  </si>
  <si>
    <t>Maximum</t>
  </si>
  <si>
    <t>Net FASTVet Revenue:</t>
  </si>
  <si>
    <t>Individual Study Labor Costs:</t>
  </si>
  <si>
    <t>Equipment &amp; Labor Labor:</t>
  </si>
  <si>
    <t>Net Clinical Revenue:</t>
  </si>
  <si>
    <t>Modify Yellow Boxes to Evaluate Opportunity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</si>
</sst>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$-409]#,##0.00_ ;[Red]\-[$$-409]#,##0.00\ "/>
  </numFmts>
  <fonts count="10" x14ac:knownFonts="1">
    <font>
      <sz val="12"/>
      <name val="Times New Roman"/>
    </font>
    <font>
      <sz val="12"/>
      <name val="Times New Roman"/>
    </font>
    <font>
      <u/>
      <sz val="12"/>
      <color theme="10"/>
      <name val="Times New Roman"/>
    </font>
    <font>
      <u/>
      <sz val="12"/>
      <color theme="11"/>
      <name val="Times New Roman"/>
    </font>
    <font>
      <i/>
      <sz val="14"/>
      <color indexed="9"/>
      <name val="Calibri"/>
      <scheme val="minor"/>
    </font>
    <font>
      <sz val="12"/>
      <name val="Calibri"/>
      <scheme val="minor"/>
    </font>
    <font>
      <sz val="14"/>
      <color theme="0"/>
      <name val="Calibri"/>
      <scheme val="minor"/>
    </font>
    <font>
      <sz val="14"/>
      <name val="Calibri"/>
      <scheme val="minor"/>
    </font>
    <font>
      <b/>
      <sz val="14"/>
      <name val="Calibri"/>
      <scheme val="minor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43" fontId="1" fillId="0" borderId="0" xfId="1"/>
    <xf numFmtId="44" fontId="5" fillId="2" borderId="1" xfId="2" applyFont="1" applyFill="1" applyBorder="1"/>
    <xf numFmtId="44" fontId="5" fillId="0" borderId="1" xfId="2" applyFont="1" applyFill="1" applyBorder="1"/>
    <xf numFmtId="0" fontId="8" fillId="0" borderId="3" xfId="0" applyFont="1" applyFill="1" applyBorder="1" applyAlignment="1">
      <alignment horizontal="right"/>
    </xf>
    <xf numFmtId="44" fontId="8" fillId="0" borderId="3" xfId="2" applyFont="1" applyBorder="1"/>
    <xf numFmtId="0" fontId="8" fillId="0" borderId="1" xfId="0" applyFont="1" applyFill="1" applyBorder="1" applyAlignment="1">
      <alignment horizontal="right"/>
    </xf>
    <xf numFmtId="44" fontId="8" fillId="0" borderId="1" xfId="2" applyFont="1" applyBorder="1"/>
    <xf numFmtId="0" fontId="0" fillId="3" borderId="0" xfId="0" applyFill="1"/>
    <xf numFmtId="43" fontId="1" fillId="3" borderId="0" xfId="1" applyFill="1"/>
    <xf numFmtId="43" fontId="1" fillId="3" borderId="0" xfId="1" applyFont="1" applyFill="1"/>
    <xf numFmtId="43" fontId="5" fillId="3" borderId="0" xfId="1" applyFont="1" applyFill="1"/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 vertical="center"/>
    </xf>
    <xf numFmtId="43" fontId="6" fillId="3" borderId="0" xfId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43" fontId="6" fillId="3" borderId="0" xfId="1" applyFont="1" applyFill="1"/>
    <xf numFmtId="43" fontId="6" fillId="3" borderId="0" xfId="1" applyFont="1" applyFill="1" applyAlignment="1">
      <alignment horizontal="center"/>
    </xf>
    <xf numFmtId="0" fontId="5" fillId="0" borderId="1" xfId="0" applyFont="1" applyBorder="1" applyAlignment="1">
      <alignment horizontal="right"/>
    </xf>
    <xf numFmtId="43" fontId="5" fillId="2" borderId="1" xfId="1" applyNumberFormat="1" applyFont="1" applyFill="1" applyBorder="1" applyProtection="1">
      <protection locked="0"/>
    </xf>
    <xf numFmtId="164" fontId="5" fillId="0" borderId="1" xfId="1" applyNumberFormat="1" applyFont="1" applyBorder="1"/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44" fontId="5" fillId="2" borderId="1" xfId="2" applyFont="1" applyFill="1" applyBorder="1" applyProtection="1">
      <protection locked="0"/>
    </xf>
    <xf numFmtId="44" fontId="5" fillId="0" borderId="1" xfId="2" applyFont="1" applyFill="1" applyBorder="1" applyProtection="1">
      <protection locked="0"/>
    </xf>
    <xf numFmtId="44" fontId="5" fillId="0" borderId="1" xfId="2" applyFont="1" applyBorder="1"/>
    <xf numFmtId="0" fontId="5" fillId="0" borderId="2" xfId="0" applyFont="1" applyBorder="1" applyAlignment="1">
      <alignment horizontal="right"/>
    </xf>
    <xf numFmtId="165" fontId="5" fillId="0" borderId="2" xfId="2" applyNumberFormat="1" applyFont="1" applyBorder="1"/>
    <xf numFmtId="0" fontId="6" fillId="3" borderId="5" xfId="0" applyFont="1" applyFill="1" applyBorder="1" applyAlignment="1">
      <alignment horizontal="right"/>
    </xf>
    <xf numFmtId="43" fontId="7" fillId="3" borderId="5" xfId="1" applyNumberFormat="1" applyFont="1" applyFill="1" applyBorder="1" applyProtection="1">
      <protection locked="0"/>
    </xf>
    <xf numFmtId="164" fontId="7" fillId="3" borderId="5" xfId="1" applyNumberFormat="1" applyFont="1" applyFill="1" applyBorder="1" applyProtection="1">
      <protection locked="0"/>
    </xf>
    <xf numFmtId="0" fontId="0" fillId="0" borderId="0" xfId="0" applyFill="1"/>
  </cellXfs>
  <cellStyles count="31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410900</xdr:colOff>
      <xdr:row>0</xdr:row>
      <xdr:rowOff>163905</xdr:rowOff>
    </xdr:from>
    <xdr:to>
      <xdr:col>1</xdr:col>
      <xdr:colOff>1362020</xdr:colOff>
      <xdr:row>1</xdr:row>
      <xdr:rowOff>67236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0900" y="163905"/>
          <a:ext cx="1367680" cy="777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0"/>
  <sheetViews>
    <sheetView tabSelected="1" zoomScale="125" zoomScaleNormal="125" zoomScalePageLayoutView="125" workbookViewId="0">
      <selection activeCell="F37" sqref="A1:F37"/>
    </sheetView>
  </sheetViews>
  <sheetFormatPr baseColWidth="10" defaultColWidth="8.83203125" defaultRowHeight="15" x14ac:dyDescent="0"/>
  <cols>
    <col min="1" max="1" width="5.5" customWidth="1"/>
    <col min="2" max="2" width="33.33203125" customWidth="1"/>
    <col min="3" max="3" width="13.33203125" style="1" customWidth="1"/>
    <col min="4" max="4" width="12.5" customWidth="1"/>
    <col min="5" max="5" width="13.5" customWidth="1"/>
    <col min="6" max="6" width="5.33203125" customWidth="1"/>
  </cols>
  <sheetData>
    <row r="1" spans="1:6" ht="69" customHeight="1">
      <c r="A1" s="8"/>
      <c r="B1" s="8"/>
      <c r="C1" s="9"/>
      <c r="D1" s="8"/>
      <c r="E1" s="14" t="s">
        <v>33</v>
      </c>
      <c r="F1" s="8"/>
    </row>
    <row r="2" spans="1:6" ht="20.25" customHeight="1">
      <c r="A2" s="8"/>
      <c r="B2" s="11"/>
      <c r="C2" s="18" t="s">
        <v>27</v>
      </c>
      <c r="D2" s="13"/>
      <c r="E2" s="13" t="s">
        <v>28</v>
      </c>
      <c r="F2" s="8"/>
    </row>
    <row r="3" spans="1:6" ht="20.25" customHeight="1">
      <c r="A3" s="8"/>
      <c r="B3" s="15" t="s">
        <v>16</v>
      </c>
      <c r="C3" s="2">
        <v>75</v>
      </c>
      <c r="D3" s="3">
        <f>C3+10</f>
        <v>85</v>
      </c>
      <c r="E3" s="3">
        <f>D3+10</f>
        <v>95</v>
      </c>
      <c r="F3" s="8"/>
    </row>
    <row r="4" spans="1:6" ht="20.25" customHeight="1">
      <c r="A4" s="8"/>
      <c r="B4" s="15" t="s">
        <v>17</v>
      </c>
      <c r="C4" s="2">
        <v>25</v>
      </c>
      <c r="D4" s="3">
        <f>C4+10</f>
        <v>35</v>
      </c>
      <c r="E4" s="3">
        <f>D4+10</f>
        <v>45</v>
      </c>
      <c r="F4" s="8"/>
    </row>
    <row r="5" spans="1:6" ht="20.25" customHeight="1">
      <c r="A5" s="8"/>
      <c r="B5" s="11"/>
      <c r="C5" s="11"/>
      <c r="D5" s="12"/>
      <c r="E5" s="12"/>
      <c r="F5" s="8"/>
    </row>
    <row r="6" spans="1:6" ht="20.25" customHeight="1">
      <c r="A6" s="8"/>
      <c r="B6" s="16" t="s">
        <v>7</v>
      </c>
      <c r="C6" s="17" t="s">
        <v>0</v>
      </c>
      <c r="D6" s="12"/>
      <c r="E6" s="12"/>
      <c r="F6" s="8"/>
    </row>
    <row r="7" spans="1:6">
      <c r="A7" s="8"/>
      <c r="B7" s="19" t="s">
        <v>3</v>
      </c>
      <c r="C7" s="20">
        <v>1</v>
      </c>
      <c r="D7" s="20">
        <f>C7</f>
        <v>1</v>
      </c>
      <c r="E7" s="20">
        <f>D7</f>
        <v>1</v>
      </c>
      <c r="F7" s="8"/>
    </row>
    <row r="8" spans="1:6">
      <c r="A8" s="8"/>
      <c r="B8" s="19" t="s">
        <v>4</v>
      </c>
      <c r="C8" s="20">
        <v>1</v>
      </c>
      <c r="D8" s="20">
        <f t="shared" ref="D8:E10" si="0">C8</f>
        <v>1</v>
      </c>
      <c r="E8" s="20">
        <f t="shared" si="0"/>
        <v>1</v>
      </c>
      <c r="F8" s="8"/>
    </row>
    <row r="9" spans="1:6">
      <c r="A9" s="8"/>
      <c r="B9" s="19" t="s">
        <v>5</v>
      </c>
      <c r="C9" s="20">
        <v>0.5</v>
      </c>
      <c r="D9" s="20">
        <f t="shared" si="0"/>
        <v>0.5</v>
      </c>
      <c r="E9" s="20">
        <f t="shared" si="0"/>
        <v>0.5</v>
      </c>
      <c r="F9" s="8"/>
    </row>
    <row r="10" spans="1:6">
      <c r="A10" s="8"/>
      <c r="B10" s="19" t="s">
        <v>6</v>
      </c>
      <c r="C10" s="20">
        <v>1</v>
      </c>
      <c r="D10" s="20">
        <f t="shared" si="0"/>
        <v>1</v>
      </c>
      <c r="E10" s="20">
        <f t="shared" si="0"/>
        <v>1</v>
      </c>
      <c r="F10" s="8"/>
    </row>
    <row r="11" spans="1:6">
      <c r="A11" s="8"/>
      <c r="B11" s="19" t="s">
        <v>12</v>
      </c>
      <c r="C11" s="20"/>
      <c r="D11" s="20">
        <f>C11</f>
        <v>0</v>
      </c>
      <c r="E11" s="20">
        <f t="shared" ref="E11" si="1">D11</f>
        <v>0</v>
      </c>
      <c r="F11" s="8"/>
    </row>
    <row r="12" spans="1:6" ht="18">
      <c r="A12" s="8"/>
      <c r="B12" s="29" t="s">
        <v>10</v>
      </c>
      <c r="C12" s="30"/>
      <c r="D12" s="30"/>
      <c r="E12" s="30"/>
      <c r="F12" s="8"/>
    </row>
    <row r="13" spans="1:6">
      <c r="A13" s="8"/>
      <c r="B13" s="19" t="s">
        <v>8</v>
      </c>
      <c r="C13" s="20">
        <v>3</v>
      </c>
      <c r="D13" s="20">
        <f>C13</f>
        <v>3</v>
      </c>
      <c r="E13" s="20">
        <f>D13</f>
        <v>3</v>
      </c>
      <c r="F13" s="8"/>
    </row>
    <row r="14" spans="1:6">
      <c r="A14" s="8"/>
      <c r="B14" s="19" t="s">
        <v>9</v>
      </c>
      <c r="C14" s="20">
        <v>2</v>
      </c>
      <c r="D14" s="20">
        <f t="shared" ref="D14:E15" si="2">C14</f>
        <v>2</v>
      </c>
      <c r="E14" s="20">
        <f t="shared" si="2"/>
        <v>2</v>
      </c>
      <c r="F14" s="8"/>
    </row>
    <row r="15" spans="1:6">
      <c r="A15" s="8"/>
      <c r="B15" s="19" t="s">
        <v>12</v>
      </c>
      <c r="C15" s="20"/>
      <c r="D15" s="20">
        <f t="shared" si="2"/>
        <v>0</v>
      </c>
      <c r="E15" s="20">
        <f t="shared" si="2"/>
        <v>0</v>
      </c>
      <c r="F15" s="8"/>
    </row>
    <row r="16" spans="1:6" ht="18">
      <c r="A16" s="8"/>
      <c r="B16" s="29" t="s">
        <v>11</v>
      </c>
      <c r="C16" s="30"/>
      <c r="D16" s="30"/>
      <c r="E16" s="30"/>
      <c r="F16" s="8"/>
    </row>
    <row r="17" spans="1:6">
      <c r="A17" s="8"/>
      <c r="B17" s="19" t="s">
        <v>13</v>
      </c>
      <c r="C17" s="20">
        <v>0.25</v>
      </c>
      <c r="D17" s="20">
        <f>C17</f>
        <v>0.25</v>
      </c>
      <c r="E17" s="20">
        <f>D17</f>
        <v>0.25</v>
      </c>
      <c r="F17" s="8"/>
    </row>
    <row r="18" spans="1:6">
      <c r="A18" s="8"/>
      <c r="B18" s="19" t="s">
        <v>14</v>
      </c>
      <c r="C18" s="20">
        <v>0.25</v>
      </c>
      <c r="D18" s="20">
        <f t="shared" ref="D18:E20" si="3">C18</f>
        <v>0.25</v>
      </c>
      <c r="E18" s="20">
        <f t="shared" si="3"/>
        <v>0.25</v>
      </c>
      <c r="F18" s="8"/>
    </row>
    <row r="19" spans="1:6">
      <c r="A19" s="8"/>
      <c r="B19" s="19" t="s">
        <v>15</v>
      </c>
      <c r="C19" s="20"/>
      <c r="D19" s="20">
        <f t="shared" si="3"/>
        <v>0</v>
      </c>
      <c r="E19" s="20">
        <f t="shared" si="3"/>
        <v>0</v>
      </c>
      <c r="F19" s="8"/>
    </row>
    <row r="20" spans="1:6">
      <c r="A20" s="8"/>
      <c r="B20" s="19"/>
      <c r="C20" s="20"/>
      <c r="D20" s="20">
        <f t="shared" si="3"/>
        <v>0</v>
      </c>
      <c r="E20" s="20">
        <f t="shared" si="3"/>
        <v>0</v>
      </c>
      <c r="F20" s="8"/>
    </row>
    <row r="21" spans="1:6" ht="18">
      <c r="A21" s="8"/>
      <c r="B21" s="29" t="s">
        <v>25</v>
      </c>
      <c r="C21" s="31"/>
      <c r="D21" s="31"/>
      <c r="E21" s="31"/>
      <c r="F21" s="8"/>
    </row>
    <row r="22" spans="1:6">
      <c r="A22" s="8"/>
      <c r="B22" s="19" t="s">
        <v>1</v>
      </c>
      <c r="C22" s="21">
        <f>SUM(C7:C20)</f>
        <v>9</v>
      </c>
      <c r="D22" s="21">
        <f t="shared" ref="D22:E22" si="4">SUM(D7:D20)</f>
        <v>9</v>
      </c>
      <c r="E22" s="21">
        <f t="shared" si="4"/>
        <v>9</v>
      </c>
      <c r="F22" s="8"/>
    </row>
    <row r="23" spans="1:6">
      <c r="A23" s="8"/>
      <c r="B23" s="19" t="s">
        <v>2</v>
      </c>
      <c r="C23" s="21">
        <f>C22*4.3</f>
        <v>38.699999999999996</v>
      </c>
      <c r="D23" s="21">
        <f>D22*4.3</f>
        <v>38.699999999999996</v>
      </c>
      <c r="E23" s="21">
        <f>E22*4.3</f>
        <v>38.699999999999996</v>
      </c>
      <c r="F23" s="8"/>
    </row>
    <row r="24" spans="1:6">
      <c r="A24" s="8"/>
      <c r="B24" s="22" t="s">
        <v>20</v>
      </c>
      <c r="C24" s="20">
        <v>20</v>
      </c>
      <c r="D24" s="20">
        <f>C24</f>
        <v>20</v>
      </c>
      <c r="E24" s="20">
        <f>C24</f>
        <v>20</v>
      </c>
      <c r="F24" s="8"/>
    </row>
    <row r="25" spans="1:6">
      <c r="A25" s="8"/>
      <c r="B25" s="23" t="s">
        <v>22</v>
      </c>
      <c r="C25" s="24">
        <v>25</v>
      </c>
      <c r="D25" s="24">
        <f>C25</f>
        <v>25</v>
      </c>
      <c r="E25" s="24">
        <f>C25</f>
        <v>25</v>
      </c>
      <c r="F25" s="8"/>
    </row>
    <row r="26" spans="1:6" ht="18">
      <c r="A26" s="8"/>
      <c r="B26" s="29" t="s">
        <v>24</v>
      </c>
      <c r="C26" s="31"/>
      <c r="D26" s="31"/>
      <c r="E26" s="31"/>
      <c r="F26" s="8"/>
    </row>
    <row r="27" spans="1:6">
      <c r="A27" s="8"/>
      <c r="B27" s="23" t="s">
        <v>30</v>
      </c>
      <c r="C27" s="25">
        <f>(C25/60)*C24</f>
        <v>8.3333333333333339</v>
      </c>
      <c r="D27" s="25">
        <f t="shared" ref="D27:E27" si="5">(D25/60)*D24</f>
        <v>8.3333333333333339</v>
      </c>
      <c r="E27" s="25">
        <f t="shared" si="5"/>
        <v>8.3333333333333339</v>
      </c>
      <c r="F27" s="8"/>
    </row>
    <row r="28" spans="1:6">
      <c r="A28" s="8"/>
      <c r="B28" s="23" t="s">
        <v>21</v>
      </c>
      <c r="C28" s="25">
        <f>C27*C23</f>
        <v>322.5</v>
      </c>
      <c r="D28" s="25">
        <f t="shared" ref="D28:E28" si="6">D27*D23</f>
        <v>322.5</v>
      </c>
      <c r="E28" s="25">
        <f t="shared" si="6"/>
        <v>322.5</v>
      </c>
      <c r="F28" s="8"/>
    </row>
    <row r="29" spans="1:6">
      <c r="A29" s="8"/>
      <c r="B29" s="19" t="s">
        <v>23</v>
      </c>
      <c r="C29" s="26">
        <f>25000*0.0191</f>
        <v>477.5</v>
      </c>
      <c r="D29" s="26">
        <f t="shared" ref="D29:E29" si="7">25000*0.0191</f>
        <v>477.5</v>
      </c>
      <c r="E29" s="26">
        <f t="shared" si="7"/>
        <v>477.5</v>
      </c>
      <c r="F29" s="8"/>
    </row>
    <row r="30" spans="1:6" ht="18">
      <c r="A30" s="8"/>
      <c r="B30" s="29" t="s">
        <v>26</v>
      </c>
      <c r="C30" s="31"/>
      <c r="D30" s="31"/>
      <c r="E30" s="31"/>
      <c r="F30" s="8"/>
    </row>
    <row r="31" spans="1:6" ht="20" customHeight="1">
      <c r="A31" s="8"/>
      <c r="B31" s="19" t="s">
        <v>18</v>
      </c>
      <c r="C31" s="25">
        <f>$C$3*C23</f>
        <v>2902.4999999999995</v>
      </c>
      <c r="D31" s="25">
        <f>D3*D23</f>
        <v>3289.4999999999995</v>
      </c>
      <c r="E31" s="25">
        <f>E3*E23</f>
        <v>3676.4999999999995</v>
      </c>
      <c r="F31" s="8"/>
    </row>
    <row r="32" spans="1:6">
      <c r="A32" s="8"/>
      <c r="B32" s="19" t="s">
        <v>19</v>
      </c>
      <c r="C32" s="26">
        <f>$C$4*C23</f>
        <v>967.49999999999989</v>
      </c>
      <c r="D32" s="26">
        <f>D4*D23</f>
        <v>1354.4999999999998</v>
      </c>
      <c r="E32" s="26">
        <f>E4*E23</f>
        <v>1741.4999999999998</v>
      </c>
      <c r="F32" s="8"/>
    </row>
    <row r="33" spans="1:6" ht="16" thickBot="1">
      <c r="A33" s="8"/>
      <c r="B33" s="27" t="s">
        <v>31</v>
      </c>
      <c r="C33" s="28">
        <f>(-(C28+C29))</f>
        <v>-800</v>
      </c>
      <c r="D33" s="28">
        <f>(-(D28+D29))</f>
        <v>-800</v>
      </c>
      <c r="E33" s="28">
        <f>(-(E28+E29))</f>
        <v>-800</v>
      </c>
      <c r="F33" s="8"/>
    </row>
    <row r="34" spans="1:6" ht="27" customHeight="1">
      <c r="A34" s="8"/>
      <c r="B34" s="4" t="s">
        <v>32</v>
      </c>
      <c r="C34" s="5">
        <f>C31+$C$33</f>
        <v>2102.4999999999995</v>
      </c>
      <c r="D34" s="5">
        <f>D31+$C$33</f>
        <v>2489.4999999999995</v>
      </c>
      <c r="E34" s="5">
        <f>E31+$C$33</f>
        <v>2876.4999999999995</v>
      </c>
      <c r="F34" s="8"/>
    </row>
    <row r="35" spans="1:6" ht="17" customHeight="1">
      <c r="A35" s="8"/>
      <c r="B35" s="6" t="s">
        <v>29</v>
      </c>
      <c r="C35" s="7">
        <f>C32+$C$33</f>
        <v>167.49999999999989</v>
      </c>
      <c r="D35" s="7">
        <f t="shared" ref="D35:E35" si="8">D32+$C$33</f>
        <v>554.49999999999977</v>
      </c>
      <c r="E35" s="7">
        <f t="shared" si="8"/>
        <v>941.49999999999977</v>
      </c>
      <c r="F35" s="8"/>
    </row>
    <row r="36" spans="1:6">
      <c r="A36" s="8"/>
      <c r="B36" s="8"/>
      <c r="C36" s="9"/>
      <c r="D36" s="8"/>
      <c r="E36" s="8"/>
      <c r="F36" s="8"/>
    </row>
    <row r="37" spans="1:6">
      <c r="A37" s="8"/>
      <c r="B37" s="8"/>
      <c r="C37" s="10"/>
      <c r="D37" s="8"/>
      <c r="E37" s="8"/>
      <c r="F37" s="8"/>
    </row>
    <row r="38" spans="1:6">
      <c r="C38"/>
      <c r="F38" s="32"/>
    </row>
    <row r="39" spans="1:6">
      <c r="C39"/>
    </row>
    <row r="40" spans="1:6">
      <c r="C40"/>
    </row>
  </sheetData>
  <phoneticPr fontId="9" type="noConversion"/>
  <pageMargins left="0.75" right="0.75" top="1" bottom="1" header="0.5" footer="0.5"/>
  <pageSetup scale="9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EVO Small Animal</vt:lpstr>
    </vt:vector>
  </TitlesOfParts>
  <Company>Medicine, Technology, and You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Nielsen</dc:creator>
  <cp:lastModifiedBy>Margot Phillips</cp:lastModifiedBy>
  <cp:lastPrinted>2017-04-27T15:25:11Z</cp:lastPrinted>
  <dcterms:created xsi:type="dcterms:W3CDTF">2016-04-29T16:26:05Z</dcterms:created>
  <dcterms:modified xsi:type="dcterms:W3CDTF">2017-05-09T18:40:58Z</dcterms:modified>
</cp:coreProperties>
</file>